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0730" windowHeight="11160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ACT!$A$5:$E$222</definedName>
    <definedName name="_xlnm._FilterDatabase" localSheetId="7" hidden="1">EFE!$A$23:$D$47</definedName>
    <definedName name="_xlnm.Print_Area" localSheetId="10">Conciliacion_Eg!$A$1:$C$49</definedName>
    <definedName name="_xlnm.Print_Area" localSheetId="9">Conciliacion_Ig!$A$1:$C$30</definedName>
    <definedName name="_xlnm.Print_Area" localSheetId="7">EFE!$A$1:$E$148</definedName>
    <definedName name="_xlnm.Print_Area" localSheetId="1">ESF!$A$1:$H$243</definedName>
    <definedName name="_xlnm.Print_Area" localSheetId="5">VHP!$A$1:$E$50</definedName>
    <definedName name="_xlnm.Print_Titles" localSheetId="3">ACT!$1:$6</definedName>
    <definedName name="_xlnm.Print_Titles" localSheetId="7">EFE!$1:$6</definedName>
    <definedName name="_xlnm.Print_Titles" localSheetId="1">ESF!$1:$6</definedName>
  </definedNames>
  <calcPr calcId="145621"/>
</workbook>
</file>

<file path=xl/calcChain.xml><?xml version="1.0" encoding="utf-8"?>
<calcChain xmlns="http://schemas.openxmlformats.org/spreadsheetml/2006/main">
  <c r="D199" i="60" l="1"/>
  <c r="D198" i="60"/>
  <c r="D197" i="60"/>
  <c r="D132" i="60"/>
  <c r="D131" i="60"/>
  <c r="D130" i="60"/>
  <c r="D129" i="60"/>
  <c r="D128" i="60"/>
  <c r="D127" i="60"/>
  <c r="D126" i="60"/>
  <c r="D125" i="60"/>
  <c r="D124" i="60"/>
  <c r="D115" i="60"/>
  <c r="D116" i="60"/>
  <c r="D117" i="60"/>
  <c r="D118" i="60"/>
  <c r="D119" i="60"/>
  <c r="D120" i="60"/>
  <c r="D121" i="60"/>
  <c r="D122" i="60"/>
  <c r="D114" i="60"/>
  <c r="D202" i="59"/>
  <c r="C204" i="59"/>
  <c r="C203" i="59" s="1"/>
  <c r="C202" i="59" s="1"/>
  <c r="D203" i="59"/>
  <c r="D204" i="59"/>
  <c r="D65" i="62" l="1"/>
  <c r="D107" i="60" l="1"/>
  <c r="D108" i="60"/>
  <c r="D109" i="60"/>
  <c r="D110" i="60"/>
  <c r="D111" i="60"/>
  <c r="D112" i="60"/>
  <c r="D106" i="60"/>
  <c r="C92" i="60"/>
  <c r="C109" i="59" l="1"/>
  <c r="C104" i="59"/>
  <c r="D31" i="59"/>
  <c r="C31" i="59"/>
  <c r="H27" i="59"/>
  <c r="H26" i="59" s="1"/>
  <c r="E27" i="59"/>
  <c r="E26" i="59" s="1"/>
  <c r="F27" i="59"/>
  <c r="F26" i="59" s="1"/>
  <c r="G27" i="59"/>
  <c r="G26" i="59" s="1"/>
  <c r="D27" i="59"/>
  <c r="D26" i="59" s="1"/>
  <c r="D23" i="59" s="1"/>
  <c r="C27" i="59"/>
  <c r="C26" i="59" s="1"/>
  <c r="C23" i="59" s="1"/>
  <c r="G23" i="59" l="1"/>
  <c r="G22" i="59" s="1"/>
  <c r="F23" i="59"/>
  <c r="F22" i="59" s="1"/>
  <c r="E23" i="59"/>
  <c r="E22" i="59" s="1"/>
  <c r="C24" i="65"/>
  <c r="D24" i="65"/>
  <c r="F24" i="65"/>
  <c r="E24" i="65"/>
  <c r="C20" i="65"/>
  <c r="E20" i="65"/>
  <c r="F20" i="65"/>
  <c r="D20" i="65"/>
  <c r="F23" i="65" l="1"/>
  <c r="E23" i="65"/>
  <c r="C19" i="65"/>
  <c r="E19" i="65"/>
  <c r="F19" i="65"/>
  <c r="D19" i="65"/>
  <c r="D106" i="62"/>
  <c r="D129" i="62"/>
  <c r="D121" i="62"/>
  <c r="D119" i="62"/>
  <c r="D117" i="62"/>
  <c r="D111" i="62"/>
  <c r="D108" i="62"/>
  <c r="C107" i="62"/>
  <c r="C121" i="62"/>
  <c r="C119" i="62"/>
  <c r="C117" i="62"/>
  <c r="C111" i="62"/>
  <c r="C108" i="62"/>
  <c r="C129" i="62" l="1"/>
  <c r="C106" i="62" s="1"/>
  <c r="C192" i="60"/>
  <c r="C80" i="60"/>
  <c r="C79" i="60" s="1"/>
  <c r="C78" i="60" s="1"/>
  <c r="D170" i="59"/>
  <c r="E170" i="59"/>
  <c r="E168" i="59" s="1"/>
  <c r="F170" i="59"/>
  <c r="G170" i="59"/>
  <c r="C170" i="59"/>
  <c r="C16" i="59" l="1"/>
  <c r="D16" i="59"/>
  <c r="E16" i="59"/>
  <c r="F16" i="59"/>
  <c r="G16" i="59"/>
  <c r="C75" i="62"/>
  <c r="C66" i="62"/>
  <c r="C65" i="62" l="1"/>
  <c r="C52" i="62" s="1"/>
  <c r="C139" i="62" s="1"/>
  <c r="C100" i="62"/>
  <c r="D100" i="62"/>
  <c r="D75" i="62"/>
  <c r="D66" i="62"/>
  <c r="D52" i="62"/>
  <c r="D139" i="62" s="1"/>
  <c r="D41" i="62"/>
  <c r="C41" i="62"/>
  <c r="D32" i="62"/>
  <c r="C32" i="62"/>
  <c r="D24" i="62"/>
  <c r="C24" i="62"/>
  <c r="D11" i="62"/>
  <c r="D19" i="62" s="1"/>
  <c r="C11" i="62"/>
  <c r="D8" i="62"/>
  <c r="C8" i="62"/>
  <c r="C47" i="62" l="1"/>
  <c r="C19" i="62"/>
  <c r="D23" i="65"/>
  <c r="C23" i="65"/>
  <c r="D8" i="65"/>
  <c r="E8" i="65"/>
  <c r="C8" i="65" l="1"/>
  <c r="C17" i="61"/>
  <c r="C15" i="61"/>
  <c r="C9" i="61"/>
  <c r="D133" i="60" l="1"/>
  <c r="D134" i="60"/>
  <c r="D135" i="60"/>
  <c r="D136" i="60"/>
  <c r="D137" i="60"/>
  <c r="D138" i="60"/>
  <c r="D139" i="60"/>
  <c r="D140" i="60"/>
  <c r="D141" i="60"/>
  <c r="D142" i="60"/>
  <c r="D143" i="60"/>
  <c r="D144" i="60"/>
  <c r="D145" i="60"/>
  <c r="D146" i="60"/>
  <c r="D147" i="60"/>
  <c r="D148" i="60"/>
  <c r="D149" i="60"/>
  <c r="D150" i="60"/>
  <c r="D151" i="60"/>
  <c r="D152" i="60"/>
  <c r="D153" i="60"/>
  <c r="D154" i="60"/>
  <c r="D155" i="60"/>
  <c r="D156" i="60"/>
  <c r="D157" i="60"/>
  <c r="D158" i="60"/>
  <c r="D159" i="60"/>
  <c r="D160" i="60"/>
  <c r="D161" i="60"/>
  <c r="D162" i="60"/>
  <c r="D163" i="60"/>
  <c r="D164" i="60"/>
  <c r="D165" i="60"/>
  <c r="D166" i="60"/>
  <c r="D167" i="60"/>
  <c r="D168" i="60"/>
  <c r="D169" i="60"/>
  <c r="D170" i="60"/>
  <c r="D171" i="60"/>
  <c r="D172" i="60"/>
  <c r="D173" i="60"/>
  <c r="D174" i="60"/>
  <c r="D175" i="60"/>
  <c r="D176" i="60"/>
  <c r="D177" i="60"/>
  <c r="D178" i="60"/>
  <c r="D179" i="60"/>
  <c r="D180" i="60"/>
  <c r="D181" i="60"/>
  <c r="D182" i="60"/>
  <c r="D183" i="60"/>
  <c r="D184" i="60"/>
  <c r="D185" i="60"/>
  <c r="D186" i="60"/>
  <c r="D187" i="60"/>
  <c r="D188" i="60"/>
  <c r="D189" i="60"/>
  <c r="D190" i="60"/>
  <c r="D200" i="60"/>
  <c r="D201" i="60"/>
  <c r="D202" i="60"/>
  <c r="D203" i="60"/>
  <c r="D204" i="60"/>
  <c r="D205" i="60"/>
  <c r="D206" i="60"/>
  <c r="D207" i="60"/>
  <c r="D208" i="60"/>
  <c r="D209" i="60"/>
  <c r="D210" i="60"/>
  <c r="D211" i="60"/>
  <c r="D212" i="60"/>
  <c r="D213" i="60"/>
  <c r="D214" i="60"/>
  <c r="D215" i="60"/>
  <c r="D216" i="60"/>
  <c r="D217" i="60"/>
  <c r="D218" i="60"/>
  <c r="D219" i="60"/>
  <c r="D220" i="60"/>
  <c r="D221" i="60"/>
  <c r="D222" i="60"/>
  <c r="D193" i="60"/>
  <c r="D194" i="60"/>
  <c r="D195" i="60"/>
  <c r="D196" i="60"/>
  <c r="D113" i="60"/>
  <c r="C191" i="60"/>
  <c r="C123" i="60"/>
  <c r="C113" i="60"/>
  <c r="C105" i="60" l="1"/>
  <c r="D123" i="60"/>
  <c r="D105" i="60" s="1"/>
  <c r="C104" i="60"/>
  <c r="D192" i="60"/>
  <c r="D191" i="60" s="1"/>
  <c r="D104" i="60" l="1"/>
  <c r="C76" i="60"/>
  <c r="C75" i="60" s="1"/>
  <c r="C74" i="60" s="1"/>
  <c r="C73" i="60" s="1"/>
  <c r="C37" i="60"/>
  <c r="C8" i="60" s="1"/>
  <c r="D197" i="59"/>
  <c r="D168" i="59" s="1"/>
  <c r="C197" i="59"/>
  <c r="D143" i="59"/>
  <c r="D142" i="59" s="1"/>
  <c r="D141" i="59" s="1"/>
  <c r="E143" i="59"/>
  <c r="E142" i="59" s="1"/>
  <c r="E141" i="59" s="1"/>
  <c r="D136" i="59"/>
  <c r="D135" i="59" s="1"/>
  <c r="D134" i="59" s="1"/>
  <c r="E136" i="59"/>
  <c r="E135" i="59" s="1"/>
  <c r="E134" i="59" s="1"/>
  <c r="D122" i="59"/>
  <c r="D133" i="59" l="1"/>
  <c r="C168" i="59"/>
  <c r="E133" i="59"/>
  <c r="C143" i="59" l="1"/>
  <c r="C142" i="59" s="1"/>
  <c r="C141" i="59" s="1"/>
  <c r="C136" i="59"/>
  <c r="C135" i="59" s="1"/>
  <c r="C134" i="59" s="1"/>
  <c r="D128" i="59"/>
  <c r="E128" i="59"/>
  <c r="C128" i="59"/>
  <c r="E122" i="59"/>
  <c r="C122" i="59"/>
  <c r="D119" i="59"/>
  <c r="E119" i="59"/>
  <c r="C119" i="59"/>
  <c r="D115" i="59"/>
  <c r="E115" i="59"/>
  <c r="C115" i="59"/>
  <c r="D113" i="59"/>
  <c r="E113" i="59"/>
  <c r="C113" i="59"/>
  <c r="D109" i="59"/>
  <c r="E109" i="59"/>
  <c r="D99" i="59"/>
  <c r="D98" i="59" s="1"/>
  <c r="D97" i="59" s="1"/>
  <c r="D96" i="59" s="1"/>
  <c r="E99" i="59"/>
  <c r="E98" i="59" s="1"/>
  <c r="E97" i="59" s="1"/>
  <c r="E96" i="59" s="1"/>
  <c r="D104" i="59"/>
  <c r="E104" i="59"/>
  <c r="C99" i="59"/>
  <c r="C98" i="59" s="1"/>
  <c r="C97" i="59" s="1"/>
  <c r="C96" i="59" s="1"/>
  <c r="C91" i="59" s="1"/>
  <c r="C51" i="59"/>
  <c r="C50" i="59" s="1"/>
  <c r="E103" i="59" l="1"/>
  <c r="D103" i="59"/>
  <c r="C133" i="59"/>
  <c r="C103" i="59"/>
  <c r="D22" i="59" l="1"/>
  <c r="C22" i="59"/>
  <c r="D15" i="59"/>
  <c r="E15" i="59"/>
  <c r="F15" i="59"/>
  <c r="G15" i="59"/>
  <c r="C15" i="59"/>
  <c r="A1" i="59"/>
  <c r="A1" i="64" s="1"/>
  <c r="A1" i="63" l="1"/>
  <c r="E1" i="62" l="1"/>
  <c r="E2" i="62"/>
  <c r="E3" i="62"/>
  <c r="D47" i="62" l="1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A3" i="61" s="1"/>
  <c r="E14" i="59"/>
  <c r="F14" i="59" s="1"/>
  <c r="G14" i="59" s="1"/>
  <c r="C39" i="64" l="1"/>
  <c r="A3" i="63"/>
  <c r="A3" i="64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<sst xmlns="http://schemas.openxmlformats.org/spreadsheetml/2006/main" count="1288" uniqueCount="913">
  <si>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</si>
  <si>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</si>
  <si>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</si>
  <si>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</si>
  <si>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</si>
  <si>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</si>
  <si>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</si>
  <si>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</si>
  <si>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</si>
  <si>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</si>
  <si>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</si>
  <si>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</si>
  <si>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</si>
  <si>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</si>
  <si>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</si>
  <si>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</si>
  <si>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</si>
  <si>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</si>
  <si>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</si>
  <si>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</si>
  <si>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</si>
  <si>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</si>
  <si>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</si>
  <si>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</si>
  <si>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</si>
  <si>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</si>
  <si>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</si>
  <si>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</si>
  <si>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</si>
  <si>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</si>
  <si>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</si>
  <si>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</si>
  <si>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</si>
  <si>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</si>
  <si>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</si>
  <si>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</si>
  <si>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</si>
  <si>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</si>
  <si>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</si>
  <si>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</si>
  <si>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</si>
  <si>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</si>
  <si>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</si>
  <si>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</si>
  <si>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</si>
  <si>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</si>
  <si>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</si>
  <si>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</si>
  <si>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</si>
  <si>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</si>
  <si>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</si>
  <si>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</si>
  <si>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</si>
  <si>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</si>
  <si>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</si>
  <si>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</si>
  <si>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</si>
  <si>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</si>
  <si>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</si>
  <si>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</si>
  <si>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</si>
  <si>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</si>
  <si>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</si>
  <si>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</si>
  <si>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</si>
  <si>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</si>
  <si>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</si>
  <si>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</si>
  <si>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</si>
  <si>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</si>
  <si>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</si>
  <si>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</si>
  <si>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</si>
  <si>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</si>
  <si>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</si>
  <si>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</si>
  <si>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</si>
  <si>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</si>
  <si>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</si>
  <si>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</si>
  <si>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</si>
  <si>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</si>
  <si>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</si>
  <si>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</si>
  <si>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</si>
  <si>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</si>
  <si>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</si>
  <si>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</si>
  <si>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</si>
  <si>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</si>
  <si>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</si>
  <si>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</si>
  <si>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</si>
  <si>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</si>
  <si>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</si>
  <si>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</si>
  <si>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</si>
  <si>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</si>
  <si>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</si>
  <si>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</si>
  <si>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</si>
  <si>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</si>
  <si>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</si>
  <si>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</si>
  <si>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</si>
  <si>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</si>
  <si>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</si>
  <si>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</si>
  <si>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</si>
  <si>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</si>
  <si>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</si>
  <si>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</si>
  <si>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</si>
  <si>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</si>
  <si>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</si>
  <si>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</si>
  <si>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</si>
  <si>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</si>
  <si>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</si>
  <si>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</si>
  <si>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</si>
  <si>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</si>
  <si>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</si>
  <si>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</si>
  <si>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</si>
  <si>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</si>
  <si>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</si>
  <si>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</si>
  <si>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</si>
  <si>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</si>
  <si>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</si>
  <si>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</si>
  <si>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</si>
  <si>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</si>
  <si>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</si>
  <si>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</si>
  <si>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</si>
  <si>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</si>
  <si>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</si>
  <si>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</si>
  <si>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</si>
  <si>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</si>
  <si>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</si>
  <si>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</si>
  <si>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</si>
  <si>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</si>
  <si>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</si>
  <si>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</si>
  <si>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</si>
  <si>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</si>
  <si>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</si>
  <si>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</si>
  <si>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</si>
  <si>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</si>
  <si>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</si>
  <si>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</si>
  <si>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</si>
  <si>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</si>
  <si>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</si>
  <si>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</si>
  <si>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</si>
  <si>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</si>
  <si>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</si>
  <si>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</si>
  <si>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</si>
  <si>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</si>
  <si>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</si>
  <si>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</si>
  <si>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</si>
  <si>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</si>
  <si>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</si>
  <si>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</si>
  <si>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</si>
  <si>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</si>
  <si>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</si>
  <si>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</si>
  <si>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</si>
  <si>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</si>
  <si>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</si>
  <si>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</si>
  <si>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</si>
  <si>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</si>
  <si>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</si>
  <si>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</si>
  <si>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</si>
  <si>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</si>
  <si>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</si>
  <si>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</si>
  <si>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</si>
  <si>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</si>
  <si>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</si>
  <si>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</si>
  <si>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</si>
  <si>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</si>
  <si>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</si>
  <si>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</si>
  <si>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</si>
  <si>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</si>
  <si>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</si>
  <si>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</si>
  <si>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</si>
  <si>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</si>
  <si>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</si>
  <si>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</si>
  <si>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</si>
  <si>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</si>
  <si>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</si>
  <si>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</si>
  <si>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</si>
  <si>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</si>
  <si>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</si>
  <si>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</si>
  <si>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</si>
  <si>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</si>
  <si>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</si>
  <si>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</si>
  <si>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</si>
  <si>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</si>
  <si>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</si>
  <si>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</si>
  <si>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</si>
  <si>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</si>
  <si>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</si>
  <si>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</si>
  <si>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</si>
  <si>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</si>
  <si>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</si>
  <si>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</si>
  <si>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</si>
  <si>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</si>
  <si>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</si>
  <si>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</si>
  <si>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</si>
  <si>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</si>
  <si>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</si>
  <si>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</si>
  <si>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</si>
  <si>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</si>
  <si>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</si>
  <si>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</si>
  <si>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</si>
  <si>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</si>
  <si>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</si>
  <si>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</si>
  <si>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</si>
  <si>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</si>
  <si>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</si>
  <si>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</si>
  <si>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</si>
  <si>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</si>
  <si>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</si>
  <si>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</si>
  <si>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</si>
  <si>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</si>
  <si>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</si>
  <si>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</si>
  <si>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</si>
  <si>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</si>
  <si>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</si>
  <si>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</si>
  <si>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</si>
  <si>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</si>
  <si>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</si>
  <si>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</si>
  <si>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</si>
  <si>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</si>
  <si>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</si>
  <si>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</si>
  <si>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</si>
  <si>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</si>
  <si>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</si>
  <si>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</si>
  <si>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</si>
  <si>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</si>
  <si>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</si>
  <si>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</si>
  <si>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</si>
  <si>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</si>
  <si>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</si>
  <si>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</si>
  <si>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</si>
  <si>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</si>
  <si>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</si>
  <si>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</si>
  <si>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</si>
  <si>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</si>
  <si>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</si>
  <si>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</si>
  <si>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</si>
  <si>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</si>
  <si>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</si>
  <si>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</si>
  <si>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</si>
  <si>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</si>
  <si>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</si>
  <si>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</si>
  <si>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</si>
  <si>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</si>
  <si>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</si>
  <si>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</si>
  <si>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</si>
  <si>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</si>
  <si>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</si>
  <si>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</si>
  <si>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</si>
  <si>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</si>
  <si>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</si>
  <si>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</si>
  <si>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</si>
  <si>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</si>
  <si>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</si>
  <si>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</si>
  <si>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</si>
  <si>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</si>
  <si>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</si>
  <si>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</si>
  <si>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</si>
  <si>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</si>
  <si>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</si>
  <si>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</si>
  <si>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</si>
  <si>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</si>
  <si>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</si>
  <si>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</si>
  <si>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</si>
  <si>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</si>
  <si>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</si>
  <si>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</si>
  <si>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</si>
  <si>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</si>
  <si>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</si>
  <si>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</si>
  <si>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</si>
  <si>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</si>
  <si>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</si>
  <si>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</si>
  <si>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</si>
  <si>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</si>
  <si>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</si>
  <si>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</si>
  <si>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</si>
  <si>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</si>
  <si>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</si>
  <si>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</si>
  <si>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</si>
  <si>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</si>
  <si>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</si>
  <si>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</si>
  <si>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</si>
  <si>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</si>
  <si>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</si>
  <si>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</si>
  <si>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</si>
  <si>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</si>
  <si>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</si>
  <si>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</si>
  <si>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</si>
  <si>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</si>
  <si>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</si>
  <si>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</si>
  <si>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</si>
  <si>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</si>
  <si>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</si>
  <si>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</si>
  <si>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</si>
  <si>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</si>
  <si>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</si>
  <si>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</si>
  <si>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</si>
  <si>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</si>
  <si>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</si>
  <si>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</si>
  <si>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</si>
  <si>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</si>
  <si>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</si>
  <si>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</si>
  <si>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</si>
  <si>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</si>
  <si>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</si>
  <si>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</si>
  <si>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</si>
  <si>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</si>
  <si>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</si>
  <si>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</si>
  <si>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</si>
  <si>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</si>
  <si>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</si>
  <si>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</si>
  <si>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</si>
  <si>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</si>
  <si>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</si>
  <si>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</si>
  <si>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</si>
  <si>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</si>
  <si>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</si>
  <si>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</si>
  <si>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</si>
  <si>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</si>
  <si>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</si>
  <si>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</si>
  <si>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</si>
  <si>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</si>
  <si>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</si>
  <si>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</si>
  <si>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</si>
  <si>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</si>
  <si>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</si>
  <si>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</si>
  <si>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</si>
  <si>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</si>
  <si>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</si>
  <si>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</si>
  <si>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</si>
  <si>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</si>
  <si>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</si>
  <si>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</si>
  <si>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</si>
  <si>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</si>
  <si>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</si>
  <si>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</si>
  <si>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</si>
  <si>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</si>
  <si>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</si>
  <si>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</si>
  <si>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</si>
  <si>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</si>
  <si>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</si>
  <si>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</si>
  <si>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</si>
  <si>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</si>
  <si>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</si>
  <si>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</si>
  <si>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</si>
  <si>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</si>
  <si>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</si>
  <si>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</si>
  <si>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</si>
  <si>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</si>
  <si>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</si>
  <si>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</si>
  <si>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</si>
  <si>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</si>
  <si>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</si>
  <si>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</si>
  <si>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</si>
  <si>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</si>
  <si>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</si>
  <si>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</si>
  <si>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</si>
  <si>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</si>
  <si>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</si>
  <si>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</si>
  <si>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</si>
  <si>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</si>
  <si>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</si>
  <si>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</si>
  <si>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</si>
  <si>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</si>
  <si>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</si>
  <si>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</si>
  <si>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</si>
  <si>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</si>
  <si>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</si>
  <si>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</si>
  <si>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</si>
  <si>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</si>
  <si>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</si>
  <si>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</si>
  <si>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</si>
  <si>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</si>
  <si>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</si>
  <si>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</si>
  <si>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</si>
  <si>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</si>
  <si>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</si>
  <si>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</si>
  <si>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</si>
  <si>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</si>
  <si>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</si>
  <si>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</si>
  <si>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</si>
  <si>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</si>
  <si>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</si>
  <si>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</si>
  <si>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</si>
  <si>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</si>
  <si>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</si>
  <si>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</si>
  <si>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</si>
  <si>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</si>
  <si>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</si>
  <si>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</si>
  <si>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</si>
  <si>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</si>
  <si>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</si>
  <si>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</si>
  <si>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</si>
  <si>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</si>
  <si>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</si>
  <si>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</si>
  <si>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</si>
  <si>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</si>
  <si>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</si>
  <si>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</si>
  <si>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</si>
  <si>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</si>
  <si>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</si>
  <si>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</si>
  <si>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</si>
  <si>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</si>
  <si>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</si>
  <si>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</si>
  <si>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</si>
  <si>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</si>
  <si>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</si>
  <si>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</si>
  <si>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</si>
  <si>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</si>
  <si>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</si>
  <si>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</si>
  <si>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</si>
  <si>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</si>
  <si>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</si>
  <si>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</si>
  <si>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</si>
  <si>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</si>
  <si>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</si>
  <si>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</si>
  <si>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</si>
  <si>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</si>
  <si>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</si>
  <si>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</si>
  <si>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</si>
  <si>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</si>
  <si>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</si>
  <si>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</si>
  <si>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</si>
  <si>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</si>
  <si>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</si>
  <si>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</si>
  <si>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</si>
  <si>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</si>
  <si>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</si>
  <si>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</si>
  <si>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</si>
  <si>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</si>
  <si>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</si>
  <si>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</si>
  <si>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</si>
  <si>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</si>
  <si>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</si>
  <si>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</si>
  <si>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</si>
  <si>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</si>
  <si>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</si>
  <si>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</si>
  <si>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</si>
  <si>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</si>
  <si>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</si>
  <si>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</si>
  <si>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</si>
  <si>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</si>
  <si>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</si>
  <si>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</si>
  <si>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</si>
  <si>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</si>
  <si>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</si>
  <si>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</si>
  <si>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</si>
  <si>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</si>
  <si>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</si>
  <si>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</si>
  <si>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</si>
  <si>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</si>
  <si>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</si>
  <si>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</si>
  <si>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</si>
  <si>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</si>
  <si>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</si>
  <si>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</si>
  <si>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</si>
  <si>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</si>
  <si>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</si>
  <si>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</si>
  <si>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</si>
  <si>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</si>
  <si>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</si>
  <si>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</si>
  <si>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</si>
  <si>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</si>
  <si>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</si>
  <si>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</si>
  <si>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</si>
  <si>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</si>
  <si>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</si>
  <si>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</si>
  <si>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</si>
  <si>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</si>
  <si>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</si>
  <si>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</si>
  <si>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</si>
  <si>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</si>
  <si>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</si>
  <si>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</si>
  <si>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</si>
  <si>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</si>
  <si>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</si>
  <si>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</si>
  <si>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</si>
  <si>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</si>
  <si>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</si>
  <si>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</si>
  <si>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</si>
  <si>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</si>
  <si>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</si>
  <si>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</si>
  <si>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</si>
  <si>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</si>
  <si>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</si>
  <si>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</si>
  <si>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</si>
  <si>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</si>
  <si>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</si>
  <si>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</si>
  <si>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</si>
  <si>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</si>
  <si>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</si>
  <si>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</si>
  <si>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</si>
  <si>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</si>
  <si>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</si>
  <si>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</si>
  <si>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</si>
  <si>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</si>
  <si>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</si>
  <si>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</si>
  <si>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</si>
  <si>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</si>
  <si>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</si>
  <si>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</si>
  <si>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</si>
  <si>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</si>
  <si>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</si>
  <si>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</si>
  <si>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</si>
  <si>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</si>
  <si>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</si>
  <si>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</si>
  <si>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</si>
  <si>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</si>
  <si>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</si>
  <si>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11226-0000-0000-0000</t>
  </si>
  <si>
    <t>CUENTAS POR COBRAR A ENTIDADES FEDERATIV</t>
  </si>
  <si>
    <t>11226-0000-0064-0000</t>
  </si>
  <si>
    <t>MUNICIPIO DE SOLEDAD DE GRACIANO SANCHEZ</t>
  </si>
  <si>
    <t>11231-0000-0000-0000</t>
  </si>
  <si>
    <t>DEUDORES DIVERSOS POR COBRAR A CP</t>
  </si>
  <si>
    <t>11231-0000-0046-0000</t>
  </si>
  <si>
    <t>JUAN RODRIGO ARANDA</t>
  </si>
  <si>
    <t>SE COBRA EN EL SIGUIENTE MES</t>
  </si>
  <si>
    <t>11290-0000-0001-0000</t>
  </si>
  <si>
    <t>I.V.A ACREDITABLE</t>
  </si>
  <si>
    <t>SE ACREDITA EN EL SIGUIENTE MES</t>
  </si>
  <si>
    <t>11511-2111-0000-0000</t>
  </si>
  <si>
    <t>MATERIALES Y UTILES DE OFICINA</t>
  </si>
  <si>
    <t>11511-2141-0000-0000</t>
  </si>
  <si>
    <t>MATERIALES Y UTILES DE TECNOLOGIAS</t>
  </si>
  <si>
    <t>11511-2151-0000-0000</t>
  </si>
  <si>
    <t>MATERIAL IMPRESO E INFORMACION DIGITAL</t>
  </si>
  <si>
    <t>11511-2161-0000-0000</t>
  </si>
  <si>
    <t>MATERIAL DE LIMPIEZA</t>
  </si>
  <si>
    <t>11512-2211-0000-0000</t>
  </si>
  <si>
    <t>PRODUCTOS ALIMENTICIOS PARA PERSONAS</t>
  </si>
  <si>
    <t>11512-2231-0000-0000</t>
  </si>
  <si>
    <t>UTENSILIOS PARA EL SERVICIO DE ALIMENTAC</t>
  </si>
  <si>
    <t>11513-2411-0000-0000</t>
  </si>
  <si>
    <t>PRODUCTOS MINERALES NO METÁLICOS</t>
  </si>
  <si>
    <t>11513-2421-0000-0000</t>
  </si>
  <si>
    <t>CEMENTO Y PRODUCTOS DE CONCRETO</t>
  </si>
  <si>
    <t>11513-2431-0000-0000</t>
  </si>
  <si>
    <t>CAL,YESO Y PRODUCTOS DE YESO</t>
  </si>
  <si>
    <t>11513-2441-0000-0000</t>
  </si>
  <si>
    <t>MADERA Y PRODUCTOS DE MADERA</t>
  </si>
  <si>
    <t>11513-2461-0000-0000</t>
  </si>
  <si>
    <t>MATERIAL ELÉCTRICO Y ELECTRÓNICO</t>
  </si>
  <si>
    <t>11513-2471-0000-0000</t>
  </si>
  <si>
    <t>ARTÍCULOS METÁLICOS PARA CONSTRUCCIÓN</t>
  </si>
  <si>
    <t>11513-2481-0000-0000</t>
  </si>
  <si>
    <t>MATERIALES COMPLEMENTARIOS</t>
  </si>
  <si>
    <t>11513-2491-0000-0000</t>
  </si>
  <si>
    <t>OTROS MATERIALES Y ARTÍCULOS DE CONSTRUC</t>
  </si>
  <si>
    <t>11514-2511-0000-0000</t>
  </si>
  <si>
    <t>PRODUCTOS QUÍMICOS BÁSICOS</t>
  </si>
  <si>
    <t>11514-2521-0000-0000</t>
  </si>
  <si>
    <t>FERTILIZANTES, PESTICIDAS Y OTROS AGROQU</t>
  </si>
  <si>
    <t>11514-2531-0018-0000</t>
  </si>
  <si>
    <t>MEDICINAS</t>
  </si>
  <si>
    <t>11514-2541-0001-0000</t>
  </si>
  <si>
    <t>MATERIALES, ACCESORIOS Y SUMINISTROS</t>
  </si>
  <si>
    <t>11514-2561-0000-0000</t>
  </si>
  <si>
    <t>FIBRAS SINTÉTICAS, HULES, PLÁSTICOS Y DE</t>
  </si>
  <si>
    <t>11515-2613-0000-0000</t>
  </si>
  <si>
    <t>COMBUSTIBLES, LUBRICANTES Y ADITIVOS DES</t>
  </si>
  <si>
    <t>11516-2712-0014-0000</t>
  </si>
  <si>
    <t>VESTUARIO Y UNIFORMES DESTINADOS A ACTIV</t>
  </si>
  <si>
    <t>11516-2721-0000-0000</t>
  </si>
  <si>
    <t>PRENDAS DESEGURIDAD Y PROTECCIÓN PERSONA</t>
  </si>
  <si>
    <t>11516-2731-0000-0000</t>
  </si>
  <si>
    <t>ARTICULOS DEPORTIVOS</t>
  </si>
  <si>
    <t>11517-2821-0000-0000</t>
  </si>
  <si>
    <t>MATERIALES DE SEGURIDAD PUBLICA</t>
  </si>
  <si>
    <t>11518-2911-0000-0000</t>
  </si>
  <si>
    <t>HERRAMIENTAS MENORES</t>
  </si>
  <si>
    <t>11518-2921-0000-0000</t>
  </si>
  <si>
    <t>REFACCIONES Y ACCESORIOS MENORES DE EDIF</t>
  </si>
  <si>
    <t>11518-2931-0000-0000</t>
  </si>
  <si>
    <t>REFACCIONES Y ACCESORIOS MENORES DE MOBI</t>
  </si>
  <si>
    <t>11518-2941-0000-0000</t>
  </si>
  <si>
    <t>REFACCIONES YA CCESORIOS MENORES DE EQUI</t>
  </si>
  <si>
    <t>P.E.P.S.</t>
  </si>
  <si>
    <t>12351-0000-0000-0000</t>
  </si>
  <si>
    <t>EDIFICACIÓN HABITACIONAL EN PROCESO</t>
  </si>
  <si>
    <t>12351-6100-0000-0000</t>
  </si>
  <si>
    <t>OBRA PUBLICA EN BIENES DE DOMINIO PUBLIC</t>
  </si>
  <si>
    <t>12351-6120-0000-0000</t>
  </si>
  <si>
    <t>EDIFICACIÓN NO HABITACIONAL</t>
  </si>
  <si>
    <t>12351-6121-0000-0000</t>
  </si>
  <si>
    <t>LINEA RECTA</t>
  </si>
  <si>
    <t>12411-5111-0026-0000</t>
  </si>
  <si>
    <t>MUEBLES DE OFICINA Y ESTANTERÍA</t>
  </si>
  <si>
    <t>12412-5121-0001-0000</t>
  </si>
  <si>
    <t>MUEBLES EXCEPTO DE OFICINA Y ESTANTERIA</t>
  </si>
  <si>
    <t>12413-5151-0001-0000</t>
  </si>
  <si>
    <t>EQUIPO DE CÓMPUTO Y DE TECNOLOGÍAS DE LA</t>
  </si>
  <si>
    <t>12419-5191-0001-0000</t>
  </si>
  <si>
    <t>OTROS MOBILIARIOS Y EQUIPOS DE ADMINISTR</t>
  </si>
  <si>
    <t>EQUIPOS Y APARATOS AUDIOVISUALES</t>
  </si>
  <si>
    <t>12421-5211-0001-0000</t>
  </si>
  <si>
    <t>12423-5231-0001-0000</t>
  </si>
  <si>
    <t>CAMARAS FOTOGRAFICAS Y DE VIDEO</t>
  </si>
  <si>
    <t>12429-5291-0001-0000</t>
  </si>
  <si>
    <t>OTROS MOBILIARIO Y EQUIPO EDUCACIONAL Y</t>
  </si>
  <si>
    <t>12431-5311-0001-0000</t>
  </si>
  <si>
    <t>EQUIPO MEDICO Y DE LABORATORIO</t>
  </si>
  <si>
    <t>12441-5411-0018-0000</t>
  </si>
  <si>
    <t>AUTOMOVILES Y CAMIONES</t>
  </si>
  <si>
    <t>12441-5421-0001-0000</t>
  </si>
  <si>
    <t>CARROCERIAS Y REMOLQUES</t>
  </si>
  <si>
    <t>12449-5490-0001-0000</t>
  </si>
  <si>
    <t>OTRO EQUIPO DE TRANSPORTE</t>
  </si>
  <si>
    <t>12450-5511-0000-0000</t>
  </si>
  <si>
    <t>EQUIPO DEDEFENSA Y SEGURIDAD</t>
  </si>
  <si>
    <t>12450-5512-0000-0000</t>
  </si>
  <si>
    <t>ARMAMENTO DE DEFENSA PUBLICA</t>
  </si>
  <si>
    <t>12464-5641-0001-0000</t>
  </si>
  <si>
    <t>SISTEMAS DE AIRE ACONDICIONADO, CALEFACC</t>
  </si>
  <si>
    <t>12465-5651-0001-0000</t>
  </si>
  <si>
    <t>EQUIPO DE COMUNICACION Y TELECOMUNICACIO</t>
  </si>
  <si>
    <t>12466-5661-0001-0000</t>
  </si>
  <si>
    <t>EQUIPOS DE GENERACION ELECTRICA APARATOS</t>
  </si>
  <si>
    <t>12467-5671-0001-0000</t>
  </si>
  <si>
    <t>HERRAMIENTAS Y MAQUINAS HERRAMIENTAS</t>
  </si>
  <si>
    <t>12487-5771-0001-0000</t>
  </si>
  <si>
    <t>ESPECIES MENORES Y DE ZOOLOGICO</t>
  </si>
  <si>
    <t>12510-5900-0000-0000</t>
  </si>
  <si>
    <t>ACTIVOS INTANGIBLES</t>
  </si>
  <si>
    <t>12510-5911-0000-0000</t>
  </si>
  <si>
    <t>SOFTWARE</t>
  </si>
  <si>
    <t>12510-5911-0001-0000</t>
  </si>
  <si>
    <t>SOFWARE</t>
  </si>
  <si>
    <t>12590-5900-0000-0000</t>
  </si>
  <si>
    <t>12590-5971-0000-0000</t>
  </si>
  <si>
    <t>LICENCIAS INFORMÁTICAS E INTELECTUALES</t>
  </si>
  <si>
    <t>12590-5971-0001-0000</t>
  </si>
  <si>
    <t>LICENCIAS INFORMATICAS E INTELECTUALES</t>
  </si>
  <si>
    <t>21120-0000-0486-0000</t>
  </si>
  <si>
    <t>COMANDO JUNGLA TRAINING, S.A. DE C.V.</t>
  </si>
  <si>
    <t>21120-0000-0637-0000</t>
  </si>
  <si>
    <t>DGP SA DE CV</t>
  </si>
  <si>
    <t>21171-0000-0001-0000</t>
  </si>
  <si>
    <t>I.S.R. HONORARIOS</t>
  </si>
  <si>
    <t>21171-0000-0002-0000</t>
  </si>
  <si>
    <t>IMPUESTO CEDULAR</t>
  </si>
  <si>
    <t>21171-0000-0005-0000</t>
  </si>
  <si>
    <t>43110-5000-0000-0000</t>
  </si>
  <si>
    <t>PRODUCTOS</t>
  </si>
  <si>
    <t>43110-5200-0000-0000</t>
  </si>
  <si>
    <t>PRODUCTOS DE TIPO CORRIENTE</t>
  </si>
  <si>
    <t>31200-0000-0000-0000</t>
  </si>
  <si>
    <t>DONACIONES DE CAPITAL</t>
  </si>
  <si>
    <t>ESPECIE</t>
  </si>
  <si>
    <t>32100-0000-0000-0000</t>
  </si>
  <si>
    <t>RESULTADOS DE LEJERCICIO (AHORRO/DESAHOR</t>
  </si>
  <si>
    <t>32200-0000-0002-0000</t>
  </si>
  <si>
    <t>RESULTADO DEL EJERCICIO 2011</t>
  </si>
  <si>
    <t>32200-0000-0003-0000</t>
  </si>
  <si>
    <t>RESULTADO DEL EJERCICIO 2012</t>
  </si>
  <si>
    <t>32200-0000-0004-0000</t>
  </si>
  <si>
    <t>RESULTADO DE EJERCICIO 2013</t>
  </si>
  <si>
    <t>32200-0000-0005-0000</t>
  </si>
  <si>
    <t>RESULTADO DEL EJERCICIO 2014</t>
  </si>
  <si>
    <t>32200-0000-0006-0000</t>
  </si>
  <si>
    <t>RESULTADO DEL EJERCICIO 2015</t>
  </si>
  <si>
    <t>32200-0000-0007-0000</t>
  </si>
  <si>
    <t>RESULTADO DEL EJERCICIO 2016</t>
  </si>
  <si>
    <t>32200-0000-0008-0000</t>
  </si>
  <si>
    <t>RESULTADO DEL EJERCICIO 2017</t>
  </si>
  <si>
    <t>32200-0000-0009-0000</t>
  </si>
  <si>
    <t>RESULTADO DEL EJERCICIO 2018</t>
  </si>
  <si>
    <t>32200-0000-0010-0000</t>
  </si>
  <si>
    <t>RESULTADO DEL EJERCICIO 2019</t>
  </si>
  <si>
    <t>32200-0000-0011-0000</t>
  </si>
  <si>
    <t>RESULTADO DEL EJERCICIO 2020</t>
  </si>
  <si>
    <t>32200-0000-0012-0000</t>
  </si>
  <si>
    <t>RESULTADO DEL EJERCICIO 2021</t>
  </si>
  <si>
    <t>_______________________________________________</t>
  </si>
  <si>
    <t>_________________________</t>
  </si>
  <si>
    <t>DIRECTOR GENERAL
LIC. HECTOR EDGARDO QUILANTAN DE LA ROSA</t>
  </si>
  <si>
    <t>DIRECTORA ADMINISTRATIVA
LIC. LUCIA GONZALEZ MUÑOZ</t>
  </si>
  <si>
    <t>72510-0000-0000-0000</t>
  </si>
  <si>
    <t>SUSCRIPCIÓN DE CONTRATOS DE PRÉSTAMOS Y</t>
  </si>
  <si>
    <t>72510-0000-0001-0000</t>
  </si>
  <si>
    <t>SUELDOS CADETES CONTRATADOS</t>
  </si>
  <si>
    <t>72510-0000-0002-0000</t>
  </si>
  <si>
    <t>SUELDO ADMINISTRATIVO CONTRATADO</t>
  </si>
  <si>
    <t>72610-0000-0000-0000</t>
  </si>
  <si>
    <t>CONTRATOS DE PRÉSTAMOS Y OTRAS OBLIGACIO</t>
  </si>
  <si>
    <t>72610-0000-0001-0000</t>
  </si>
  <si>
    <t>APLICACION DE SUELDOS CADETES CONTRATADO</t>
  </si>
  <si>
    <t>72610-0000-0002-0000</t>
  </si>
  <si>
    <t>APLICACION DE SUELDO ADMINISTRATIVO CON</t>
  </si>
  <si>
    <t>11112-0000-0001-0000</t>
  </si>
  <si>
    <t>DIRECCION ADMINISTRATIVA EFECTIVO</t>
  </si>
  <si>
    <t>11112-0000-0002-0000</t>
  </si>
  <si>
    <t>DIRECCION ADMINISTRATIVA DEBITO</t>
  </si>
  <si>
    <t>11121-0000-0001-0000</t>
  </si>
  <si>
    <t>BANCO DEL BAJIO SA Cta.64516520101</t>
  </si>
  <si>
    <t>11121-0000-0002-0000</t>
  </si>
  <si>
    <t>BANCO DEL BAJIO SACta.67347010101</t>
  </si>
  <si>
    <t>ACADEMIA METROPOLITANA DE SEGURIDAD PÚBLICA DE LEÓN, GUANAJUATO</t>
  </si>
  <si>
    <t>DIRECTOR GENERAL
                              LIC. HECTOR EDGARDO QUILANTAN DE LA ROSA</t>
  </si>
  <si>
    <t>DIRECTORA ADMINISTRATIVA                              
LIC. LUCIA GONZALEZ MUÑOZ</t>
  </si>
  <si>
    <t>LIC. HECTOR EDGARDO QUILANTAN DE LA ROSA</t>
  </si>
  <si>
    <t>LIC. LUCIA GONZALEZ MUÑOZ</t>
  </si>
  <si>
    <t>21120-0000-0313-0000</t>
  </si>
  <si>
    <t>EOS SOLUCIONES S. DE R.L. DE C.V.</t>
  </si>
  <si>
    <t>21120-0000-0629-0000</t>
  </si>
  <si>
    <t>FERNANDO ANTONIO GONZALEZ BARROSO</t>
  </si>
  <si>
    <t>21120-0000-0748-0000</t>
  </si>
  <si>
    <t>CARLOS CHRISTIAN SEGURA TORRES</t>
  </si>
  <si>
    <t>21120-0000-0779-0000</t>
  </si>
  <si>
    <t>SE CUBRE EN EL SIGUIENTE MES</t>
  </si>
  <si>
    <t>43190-5000-0000-0000</t>
  </si>
  <si>
    <t>43190-5900-0000-0000</t>
  </si>
  <si>
    <t>PRODUCTOS  NO  COMPRENDIDOS  EN  LAS  FR</t>
  </si>
  <si>
    <t>43190-5900-0001-0000</t>
  </si>
  <si>
    <t>OTROS INGRESOS</t>
  </si>
  <si>
    <t>11231-0001-0000-0000</t>
  </si>
  <si>
    <t>COLEGIATURA E INSCRIPCIONES</t>
  </si>
  <si>
    <t>11231-0001-0001-0000</t>
  </si>
  <si>
    <t>GENERACIÓN 2022 LICENCIATURA EN DERECHO</t>
  </si>
  <si>
    <t>11231-0001-0001-0014</t>
  </si>
  <si>
    <t>GOMEZ OROZCO JUAN CARLOS</t>
  </si>
  <si>
    <t>21120-0000-0075-0000</t>
  </si>
  <si>
    <t>Arte y Color Digital s.a de c.v.</t>
  </si>
  <si>
    <t>RSM MÉXICO BOGARIN S.C.</t>
  </si>
  <si>
    <t>43990-0000-0000-0000</t>
  </si>
  <si>
    <t>OTROS INGRESOS Y BENEFICIOS VARIOS</t>
  </si>
  <si>
    <t>Correspondiente del 01 de Enero al 31 de Diciembre de 2022</t>
  </si>
  <si>
    <t>11231-0000-0071-0000</t>
  </si>
  <si>
    <t>LINOTIPOGRÁFICA DÁVALOS HERMANOS SA DE C</t>
  </si>
  <si>
    <t>21120-0000-0162-0000</t>
  </si>
  <si>
    <t>COMISION FEDERAL DE ELECTRICIDAD</t>
  </si>
  <si>
    <t>21120-0000-0225-0000</t>
  </si>
  <si>
    <t>TELEFONOS DE MEXICO SAB DE C.V.</t>
  </si>
  <si>
    <t>21120-0000-0269-0000</t>
  </si>
  <si>
    <t>MONEDERO ELECTRÓNICO XIGA SA DE CV</t>
  </si>
  <si>
    <t>21120-0000-0348-0000</t>
  </si>
  <si>
    <t>CAMPOS FRIAS ALFREDO MANUEL</t>
  </si>
  <si>
    <t>21120-0000-0406-0000</t>
  </si>
  <si>
    <t>RADIOMOVIL DIPSA S.A DE C.V.</t>
  </si>
  <si>
    <t>21120-0000-0587-0000</t>
  </si>
  <si>
    <t>ORLANDO ADRIAN GUTIERREZ RAMIREZ</t>
  </si>
  <si>
    <t>21120-0000-0648-0000</t>
  </si>
  <si>
    <t>TOYOMOTORS, SA DE CV</t>
  </si>
  <si>
    <t>21120-0000-0763-0000</t>
  </si>
  <si>
    <t>LUIS MARIANO HERNÁNDEZ AGUADO</t>
  </si>
  <si>
    <t>21120-0000-0765-0000</t>
  </si>
  <si>
    <t>VICTOR ENRIQUE TERRONES NACHE</t>
  </si>
  <si>
    <t>21120-0000-0766-0000</t>
  </si>
  <si>
    <t>GERARDO LEDEZMA ROCHA</t>
  </si>
  <si>
    <t>21120-0000-0777-0000</t>
  </si>
  <si>
    <t>ANA FABIOLA RAMÍREZ RIVERA</t>
  </si>
  <si>
    <t>21120-0000-0788-0000</t>
  </si>
  <si>
    <t>JOFINSA SA DE CV</t>
  </si>
  <si>
    <t>21120-0000-0793-0000</t>
  </si>
  <si>
    <t>INSTITUTO DE ENSEÑANZA AZ IDEAZ SAS DE C</t>
  </si>
  <si>
    <t>21120-0000-0794-0000</t>
  </si>
  <si>
    <t>KARLA YADIRA ROMERO SANDOVAL</t>
  </si>
  <si>
    <t>21120-0000-0800-0000</t>
  </si>
  <si>
    <t>JOSÉ DE JESÚS AGUAS ÁNGEL</t>
  </si>
  <si>
    <t>RETENCION IVA</t>
  </si>
  <si>
    <t>21199-0000-0000-0000</t>
  </si>
  <si>
    <t>OTRAS CUENTAS POR PAGAR A CP</t>
  </si>
  <si>
    <t>21199-0000-0001-0000</t>
  </si>
  <si>
    <t>ACREEDORES DIVERSOS</t>
  </si>
  <si>
    <t>21199-0000-0023-0000</t>
  </si>
  <si>
    <t>MARÍA GRACIELA LARA OLMOS</t>
  </si>
  <si>
    <t>21199-0000-0024-0000</t>
  </si>
  <si>
    <t>SERGIO RAMÓN ARELLANO MORALES</t>
  </si>
  <si>
    <t>_____________________________</t>
  </si>
  <si>
    <t>________________________________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</si>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</sst>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40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13" fillId="0" borderId="0" xfId="9" quotePrefix="1" applyFont="1"/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9" fontId="13" fillId="0" borderId="0" xfId="14" applyFont="1" applyFill="1"/>
    <xf numFmtId="0" fontId="12" fillId="0" borderId="0" xfId="8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4" fontId="2" fillId="0" borderId="0" xfId="12" applyNumberFormat="1" applyFont="1"/>
    <xf numFmtId="0" fontId="2" fillId="0" borderId="0" xfId="12" applyFont="1" applyAlignment="1">
      <alignment horizontal="center"/>
    </xf>
    <xf numFmtId="9" fontId="3" fillId="0" borderId="0" xfId="14" applyFont="1"/>
    <xf numFmtId="0" fontId="2" fillId="0" borderId="0" xfId="3" applyFont="1" applyAlignment="1" applyProtection="1">
      <alignment vertical="top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2" fillId="0" borderId="0" xfId="3" applyFont="1" applyAlignment="1" applyProtection="1">
      <alignment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 wrapText="1"/>
      <protection locked="0"/>
    </xf>
    <xf numFmtId="0" fontId="12" fillId="0" borderId="0" xfId="8" applyFont="1" applyAlignment="1">
      <alignment horizontal="center"/>
    </xf>
    <xf numFmtId="4" fontId="12" fillId="0" borderId="0" xfId="8" applyNumberFormat="1" applyFont="1"/>
    <xf numFmtId="0" fontId="13" fillId="0" borderId="0" xfId="8" applyFont="1" applyAlignment="1">
      <alignment wrapText="1"/>
    </xf>
    <xf numFmtId="9" fontId="3" fillId="0" borderId="0" xfId="14" applyFont="1" applyFill="1"/>
    <xf numFmtId="0" fontId="3" fillId="0" borderId="0" xfId="9" applyFont="1" applyAlignment="1">
      <alignment horizontal="center"/>
    </xf>
    <xf numFmtId="4" fontId="3" fillId="0" borderId="0" xfId="9" applyNumberFormat="1" applyFont="1"/>
    <xf numFmtId="4" fontId="8" fillId="0" borderId="0" xfId="10" applyNumberFormat="1" applyFont="1"/>
    <xf numFmtId="43" fontId="13" fillId="0" borderId="0" xfId="15" applyFont="1"/>
    <xf numFmtId="0" fontId="12" fillId="9" borderId="0" xfId="8" applyFont="1" applyFill="1" applyAlignment="1">
      <alignment horizontal="center"/>
    </xf>
    <xf numFmtId="0" fontId="12" fillId="9" borderId="0" xfId="8" applyFont="1" applyFill="1"/>
    <xf numFmtId="4" fontId="12" fillId="9" borderId="0" xfId="8" applyNumberFormat="1" applyFont="1" applyFill="1"/>
    <xf numFmtId="4" fontId="13" fillId="9" borderId="0" xfId="8" applyNumberFormat="1" applyFont="1" applyFill="1"/>
    <xf numFmtId="0" fontId="13" fillId="9" borderId="0" xfId="8" applyFont="1" applyFill="1"/>
    <xf numFmtId="0" fontId="11" fillId="9" borderId="0" xfId="8" applyFont="1" applyFill="1" applyAlignment="1">
      <alignment horizontal="center"/>
    </xf>
    <xf numFmtId="0" fontId="11" fillId="9" borderId="0" xfId="8" applyFont="1" applyFill="1"/>
    <xf numFmtId="0" fontId="2" fillId="0" borderId="0" xfId="3" applyFont="1" applyAlignment="1" applyProtection="1">
      <alignment horizontal="left" vertical="top" wrapText="1"/>
      <protection locked="0"/>
    </xf>
    <xf numFmtId="4" fontId="3" fillId="0" borderId="0" xfId="8" applyNumberFormat="1" applyFont="1" applyFill="1"/>
    <xf numFmtId="0" fontId="13" fillId="9" borderId="0" xfId="8" applyFont="1" applyFill="1" applyAlignment="1">
      <alignment horizontal="center"/>
    </xf>
    <xf numFmtId="0" fontId="2" fillId="9" borderId="0" xfId="12" applyFont="1" applyFill="1" applyAlignment="1">
      <alignment horizontal="center" vertical="center"/>
    </xf>
    <xf numFmtId="0" fontId="2" fillId="9" borderId="0" xfId="12" applyFont="1" applyFill="1"/>
    <xf numFmtId="4" fontId="2" fillId="9" borderId="0" xfId="12" applyNumberFormat="1" applyFont="1" applyFill="1"/>
    <xf numFmtId="0" fontId="3" fillId="9" borderId="0" xfId="12" applyFont="1" applyFill="1"/>
    <xf numFmtId="0" fontId="13" fillId="9" borderId="0" xfId="12" applyFont="1" applyFill="1"/>
    <xf numFmtId="0" fontId="2" fillId="9" borderId="0" xfId="12" applyFont="1" applyFill="1" applyAlignment="1">
      <alignment horizontal="center"/>
    </xf>
    <xf numFmtId="0" fontId="3" fillId="9" borderId="0" xfId="12" applyFont="1" applyFill="1" applyAlignment="1">
      <alignment horizontal="center"/>
    </xf>
    <xf numFmtId="4" fontId="3" fillId="9" borderId="0" xfId="12" applyNumberFormat="1" applyFont="1" applyFill="1"/>
    <xf numFmtId="9" fontId="2" fillId="9" borderId="0" xfId="14" applyFont="1" applyFill="1"/>
    <xf numFmtId="0" fontId="12" fillId="9" borderId="0" xfId="9" applyFont="1" applyFill="1" applyAlignment="1">
      <alignment horizontal="center"/>
    </xf>
    <xf numFmtId="0" fontId="12" fillId="9" borderId="0" xfId="9" applyFont="1" applyFill="1"/>
    <xf numFmtId="4" fontId="12" fillId="9" borderId="0" xfId="9" applyNumberFormat="1" applyFont="1" applyFill="1"/>
    <xf numFmtId="0" fontId="13" fillId="9" borderId="0" xfId="9" applyFont="1" applyFill="1"/>
    <xf numFmtId="0" fontId="12" fillId="9" borderId="2" xfId="13" applyFont="1" applyFill="1" applyBorder="1" applyAlignment="1">
      <alignment vertical="center"/>
    </xf>
    <xf numFmtId="0" fontId="12" fillId="9" borderId="12" xfId="13" applyFont="1" applyFill="1" applyBorder="1" applyAlignment="1">
      <alignment vertical="center"/>
    </xf>
    <xf numFmtId="4" fontId="12" fillId="9" borderId="1" xfId="13" applyNumberFormat="1" applyFont="1" applyFill="1" applyBorder="1" applyAlignment="1">
      <alignment horizontal="right" vertical="center" wrapText="1" indent="1"/>
    </xf>
    <xf numFmtId="0" fontId="2" fillId="9" borderId="2" xfId="13" applyFont="1" applyFill="1" applyBorder="1" applyAlignment="1">
      <alignment vertical="center"/>
    </xf>
    <xf numFmtId="0" fontId="2" fillId="9" borderId="12" xfId="13" applyFont="1" applyFill="1" applyBorder="1" applyAlignment="1">
      <alignment vertical="center"/>
    </xf>
    <xf numFmtId="4" fontId="2" fillId="9" borderId="1" xfId="13" applyNumberFormat="1" applyFont="1" applyFill="1" applyBorder="1" applyAlignment="1">
      <alignment horizontal="right" vertical="center" wrapText="1" indent="1"/>
    </xf>
    <xf numFmtId="4" fontId="13" fillId="9" borderId="0" xfId="9" applyNumberFormat="1" applyFont="1" applyFill="1"/>
    <xf numFmtId="0" fontId="13" fillId="9" borderId="0" xfId="9" applyFont="1" applyFill="1" applyAlignment="1">
      <alignment horizontal="center"/>
    </xf>
    <xf numFmtId="0" fontId="12" fillId="9" borderId="0" xfId="9" applyFont="1" applyFill="1" applyAlignment="1">
      <alignment horizontal="left" indent="1"/>
    </xf>
    <xf numFmtId="43" fontId="0" fillId="0" borderId="0" xfId="15" applyFont="1"/>
    <xf numFmtId="0" fontId="12" fillId="9" borderId="0" xfId="9" quotePrefix="1" applyFont="1" applyFill="1" applyAlignment="1">
      <alignment horizontal="left" indent="1"/>
    </xf>
    <xf numFmtId="0" fontId="2" fillId="9" borderId="0" xfId="9" applyFont="1" applyFill="1"/>
    <xf numFmtId="0" fontId="12" fillId="9" borderId="0" xfId="9" applyFont="1" applyFill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3" applyFont="1" applyAlignme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2" fillId="0" borderId="0" xfId="3" applyFont="1" applyAlignment="1" applyProtection="1">
      <alignment horizontal="center" vertical="top" wrapText="1"/>
      <protection locked="0"/>
    </xf>
    <xf numFmtId="0" fontId="2" fillId="0" borderId="0" xfId="3" applyFont="1" applyAlignment="1" applyProtection="1">
      <alignment horizontal="center" wrapText="1"/>
      <protection locked="0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" xfId="15" builtinId="3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0</xdr:col>
          <xdr:colOff>1019175</xdr:colOff>
          <xdr:row>4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theme="9" tint="-0.249977111117893"/>
    <pageSetUpPr fitToPage="1"/>
  </sheetPr>
  <dimension ref="A1:E51"/>
  <sheetViews>
    <sheetView showGridLines="0" tabSelected="1" view="pageBreakPreview" zoomScaleNormal="100" zoomScaleSheetLayoutView="100" workbookViewId="0">
      <pane ySplit="5" topLeftCell="A6" activePane="bottomLeft" state="frozen"/>
      <selection activeCell="A14" sqref="A14:B14"/>
      <selection pane="bottomLeft" activeCell="E2" sqref="E2"/>
    </sheetView>
  </sheetViews>
  <sheetFormatPr baseColWidth="10" defaultColWidth="12.85546875" defaultRowHeight="11.25" x14ac:dyDescent="0.2"/>
  <cols>
    <col min="1" max="1" width="18.7109375" style="14" customWidth="1"/>
    <col min="2" max="2" width="73.85546875" style="14" bestFit="1" customWidth="1"/>
    <col min="3" max="3" width="13.85546875" style="14" customWidth="1"/>
    <col min="4" max="4" width="14.5703125" style="14" customWidth="1"/>
    <col min="5" max="16384" width="12.85546875" style="14"/>
  </cols>
  <sheetData>
    <row r="1" spans="1:4" x14ac:dyDescent="0.2">
      <c r="A1" s="141" t="s">
        <v>839</v>
      </c>
      <c r="B1" s="142"/>
      <c r="C1" s="143" t="s">
        <v>0</v>
      </c>
      <c r="D1" s="144">
        <v>2022</v>
      </c>
    </row>
    <row r="2" spans="1:4" x14ac:dyDescent="0.2">
      <c r="A2" s="145" t="s">
        <v>1</v>
      </c>
      <c r="B2" s="137"/>
      <c r="C2" s="146" t="s">
        <v>2</v>
      </c>
      <c r="D2" s="147" t="s">
        <v>3</v>
      </c>
    </row>
    <row r="3" spans="1:4" x14ac:dyDescent="0.2">
      <c r="A3" s="145" t="s">
        <v>868</v>
      </c>
      <c r="B3" s="137"/>
      <c r="C3" s="146" t="s">
        <v>4</v>
      </c>
      <c r="D3" s="148">
        <v>4</v>
      </c>
    </row>
    <row r="4" spans="1:4" x14ac:dyDescent="0.2">
      <c r="A4" s="149" t="s">
        <v>5</v>
      </c>
      <c r="B4" s="138"/>
      <c r="C4" s="138"/>
      <c r="D4" s="150"/>
    </row>
    <row r="5" spans="1:4" ht="15" customHeight="1" x14ac:dyDescent="0.2">
      <c r="A5" s="139" t="s">
        <v>6</v>
      </c>
      <c r="B5" s="140" t="s">
        <v>7</v>
      </c>
    </row>
    <row r="6" spans="1:4" x14ac:dyDescent="0.2">
      <c r="A6" s="15"/>
      <c r="B6" s="16"/>
    </row>
    <row r="7" spans="1:4" x14ac:dyDescent="0.2">
      <c r="A7" s="17"/>
      <c r="B7" s="18" t="s">
        <v>8</v>
      </c>
    </row>
    <row r="8" spans="1:4" x14ac:dyDescent="0.2">
      <c r="A8" s="17"/>
      <c r="B8" s="18"/>
    </row>
    <row r="9" spans="1:4" x14ac:dyDescent="0.2">
      <c r="A9" s="17"/>
      <c r="B9" s="19" t="s">
        <v>9</v>
      </c>
    </row>
    <row r="10" spans="1:4" x14ac:dyDescent="0.2">
      <c r="A10" s="60" t="s">
        <v>10</v>
      </c>
      <c r="B10" s="61" t="s">
        <v>11</v>
      </c>
    </row>
    <row r="11" spans="1:4" x14ac:dyDescent="0.2">
      <c r="A11" s="60" t="s">
        <v>12</v>
      </c>
      <c r="B11" s="61" t="s">
        <v>13</v>
      </c>
    </row>
    <row r="12" spans="1:4" x14ac:dyDescent="0.2">
      <c r="A12" s="60" t="s">
        <v>14</v>
      </c>
      <c r="B12" s="61" t="s">
        <v>15</v>
      </c>
    </row>
    <row r="13" spans="1:4" x14ac:dyDescent="0.2">
      <c r="A13" s="60" t="s">
        <v>16</v>
      </c>
      <c r="B13" s="61" t="s">
        <v>17</v>
      </c>
    </row>
    <row r="14" spans="1:4" x14ac:dyDescent="0.2">
      <c r="A14" s="60" t="s">
        <v>18</v>
      </c>
      <c r="B14" s="61" t="s">
        <v>19</v>
      </c>
    </row>
    <row r="15" spans="1:4" x14ac:dyDescent="0.2">
      <c r="A15" s="60" t="s">
        <v>20</v>
      </c>
      <c r="B15" s="61" t="s">
        <v>21</v>
      </c>
    </row>
    <row r="16" spans="1:4" x14ac:dyDescent="0.2">
      <c r="A16" s="60" t="s">
        <v>22</v>
      </c>
      <c r="B16" s="61" t="s">
        <v>23</v>
      </c>
    </row>
    <row r="17" spans="1:2" x14ac:dyDescent="0.2">
      <c r="A17" s="60" t="s">
        <v>24</v>
      </c>
      <c r="B17" s="61" t="s">
        <v>25</v>
      </c>
    </row>
    <row r="18" spans="1:2" x14ac:dyDescent="0.2">
      <c r="A18" s="60" t="s">
        <v>26</v>
      </c>
      <c r="B18" s="61" t="s">
        <v>27</v>
      </c>
    </row>
    <row r="19" spans="1:2" x14ac:dyDescent="0.2">
      <c r="A19" s="60" t="s">
        <v>28</v>
      </c>
      <c r="B19" s="61" t="s">
        <v>29</v>
      </c>
    </row>
    <row r="20" spans="1:2" x14ac:dyDescent="0.2">
      <c r="A20" s="60" t="s">
        <v>30</v>
      </c>
      <c r="B20" s="61" t="s">
        <v>31</v>
      </c>
    </row>
    <row r="21" spans="1:2" x14ac:dyDescent="0.2">
      <c r="A21" s="60" t="s">
        <v>32</v>
      </c>
      <c r="B21" s="61" t="s">
        <v>33</v>
      </c>
    </row>
    <row r="22" spans="1:2" x14ac:dyDescent="0.2">
      <c r="A22" s="60" t="s">
        <v>34</v>
      </c>
      <c r="B22" s="61" t="s">
        <v>35</v>
      </c>
    </row>
    <row r="23" spans="1:2" x14ac:dyDescent="0.2">
      <c r="A23" s="60" t="s">
        <v>36</v>
      </c>
      <c r="B23" s="61" t="s">
        <v>37</v>
      </c>
    </row>
    <row r="24" spans="1:2" x14ac:dyDescent="0.2">
      <c r="A24" s="60" t="s">
        <v>38</v>
      </c>
      <c r="B24" s="61" t="s">
        <v>39</v>
      </c>
    </row>
    <row r="25" spans="1:2" x14ac:dyDescent="0.2">
      <c r="A25" s="60" t="s">
        <v>40</v>
      </c>
      <c r="B25" s="61" t="s">
        <v>41</v>
      </c>
    </row>
    <row r="26" spans="1:2" x14ac:dyDescent="0.2">
      <c r="A26" s="60" t="s">
        <v>42</v>
      </c>
      <c r="B26" s="61" t="s">
        <v>43</v>
      </c>
    </row>
    <row r="27" spans="1:2" x14ac:dyDescent="0.2">
      <c r="A27" s="60" t="s">
        <v>44</v>
      </c>
      <c r="B27" s="61" t="s">
        <v>45</v>
      </c>
    </row>
    <row r="28" spans="1:2" x14ac:dyDescent="0.2">
      <c r="A28" s="60" t="s">
        <v>46</v>
      </c>
      <c r="B28" s="61" t="s">
        <v>47</v>
      </c>
    </row>
    <row r="29" spans="1:2" x14ac:dyDescent="0.2">
      <c r="A29" s="60" t="s">
        <v>48</v>
      </c>
      <c r="B29" s="61" t="s">
        <v>49</v>
      </c>
    </row>
    <row r="30" spans="1:2" x14ac:dyDescent="0.2">
      <c r="A30" s="60" t="s">
        <v>50</v>
      </c>
      <c r="B30" s="61" t="s">
        <v>51</v>
      </c>
    </row>
    <row r="31" spans="1:2" x14ac:dyDescent="0.2">
      <c r="A31" s="60" t="s">
        <v>52</v>
      </c>
      <c r="B31" s="61" t="s">
        <v>53</v>
      </c>
    </row>
    <row r="32" spans="1:2" x14ac:dyDescent="0.2">
      <c r="A32" s="60" t="s">
        <v>54</v>
      </c>
      <c r="B32" s="61" t="s">
        <v>55</v>
      </c>
    </row>
    <row r="33" spans="1:5" x14ac:dyDescent="0.2">
      <c r="A33" s="60"/>
      <c r="B33" s="61"/>
    </row>
    <row r="34" spans="1:5" x14ac:dyDescent="0.2">
      <c r="A34" s="17"/>
      <c r="B34" s="19"/>
    </row>
    <row r="35" spans="1:5" x14ac:dyDescent="0.2">
      <c r="A35" s="60" t="s">
        <v>56</v>
      </c>
      <c r="B35" s="61" t="s">
        <v>57</v>
      </c>
    </row>
    <row r="36" spans="1:5" x14ac:dyDescent="0.2">
      <c r="A36" s="60" t="s">
        <v>58</v>
      </c>
      <c r="B36" s="61" t="s">
        <v>59</v>
      </c>
    </row>
    <row r="37" spans="1:5" x14ac:dyDescent="0.2">
      <c r="A37" s="17"/>
      <c r="B37" s="20"/>
    </row>
    <row r="38" spans="1:5" x14ac:dyDescent="0.2">
      <c r="A38" s="17"/>
      <c r="B38" s="18" t="s">
        <v>60</v>
      </c>
    </row>
    <row r="39" spans="1:5" x14ac:dyDescent="0.2">
      <c r="A39" s="17" t="s">
        <v>61</v>
      </c>
      <c r="B39" s="61" t="s">
        <v>62</v>
      </c>
    </row>
    <row r="40" spans="1:5" x14ac:dyDescent="0.2">
      <c r="A40" s="17"/>
      <c r="B40" s="61" t="s">
        <v>63</v>
      </c>
    </row>
    <row r="41" spans="1:5" ht="12" thickBot="1" x14ac:dyDescent="0.25">
      <c r="A41" s="21"/>
      <c r="B41" s="22"/>
    </row>
    <row r="43" spans="1:5" ht="15" x14ac:dyDescent="0.2">
      <c r="A43" s="215" t="s">
        <v>64</v>
      </c>
      <c r="B43" s="215"/>
      <c r="C43" s="215"/>
      <c r="D43" s="215"/>
      <c r="E43" s="133"/>
    </row>
    <row r="44" spans="1:5" ht="15" x14ac:dyDescent="0.2">
      <c r="A44" s="180"/>
      <c r="B44" s="180"/>
      <c r="C44" s="180"/>
      <c r="D44" s="180"/>
      <c r="E44" s="133"/>
    </row>
    <row r="45" spans="1:5" ht="15" x14ac:dyDescent="0.2">
      <c r="A45" s="180"/>
      <c r="B45" s="180"/>
      <c r="C45" s="180"/>
      <c r="D45" s="180"/>
      <c r="E45" s="133"/>
    </row>
    <row r="46" spans="1:5" ht="15" x14ac:dyDescent="0.2">
      <c r="A46" s="180"/>
      <c r="B46" s="180"/>
      <c r="C46" s="180"/>
      <c r="D46" s="180"/>
      <c r="E46" s="133"/>
    </row>
    <row r="47" spans="1:5" ht="15" x14ac:dyDescent="0.2">
      <c r="A47" s="180"/>
      <c r="B47" s="180"/>
      <c r="C47" s="180"/>
      <c r="D47" s="180"/>
      <c r="E47" s="133"/>
    </row>
    <row r="48" spans="1:5" x14ac:dyDescent="0.2">
      <c r="A48" s="214" t="s">
        <v>815</v>
      </c>
      <c r="B48" s="214"/>
    </row>
    <row r="49" spans="1:4" x14ac:dyDescent="0.2">
      <c r="A49" s="214"/>
      <c r="B49" s="214"/>
      <c r="C49" s="209" t="s">
        <v>910</v>
      </c>
      <c r="D49" s="209"/>
    </row>
    <row r="50" spans="1:4" s="210" customFormat="1" x14ac:dyDescent="0.2">
      <c r="A50" s="213" t="s">
        <v>840</v>
      </c>
      <c r="B50" s="213"/>
      <c r="C50" s="213" t="s">
        <v>841</v>
      </c>
      <c r="D50" s="213"/>
    </row>
    <row r="51" spans="1:4" s="210" customFormat="1" x14ac:dyDescent="0.2">
      <c r="A51" s="211" t="s">
        <v>842</v>
      </c>
      <c r="C51" s="211" t="s">
        <v>843</v>
      </c>
      <c r="D51" s="211"/>
    </row>
  </sheetData>
  <sheetProtection formatCells="0" formatColumns="0" formatRows="0" autoFilter="0" pivotTables="0"/>
  <mergeCells count="4">
    <mergeCell ref="A50:B50"/>
    <mergeCell ref="A48:B49"/>
    <mergeCell ref="C50:D50"/>
    <mergeCell ref="A43:D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  <drawing r:id="rId2"/>
  <legacyDrawing r:id="rId3"/>
  <oleObjects>
    <mc:AlternateContent xmlns:mc="http://schemas.openxmlformats.org/markup-compatibility/2006">
      <mc:Choice Requires="x14">
        <oleObject progId="Visio.Drawing.11" shapeId="1025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0</xdr:col>
                <xdr:colOff>1019175</xdr:colOff>
                <xdr:row>4</xdr:row>
                <xdr:rowOff>28575</xdr:rowOff>
              </to>
            </anchor>
          </objectPr>
        </oleObject>
      </mc:Choice>
      <mc:Fallback>
        <oleObject progId="Visio.Drawing.11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249977111117893"/>
    <pageSetUpPr fitToPage="1"/>
  </sheetPr>
  <dimension ref="A1:F31"/>
  <sheetViews>
    <sheetView showGridLines="0" view="pageBreakPreview" zoomScaleNormal="100" zoomScaleSheetLayoutView="100" workbookViewId="0">
      <selection activeCell="B25" sqref="B25"/>
    </sheetView>
  </sheetViews>
  <sheetFormatPr baseColWidth="10" defaultColWidth="11.42578125" defaultRowHeight="11.25" x14ac:dyDescent="0.2"/>
  <cols>
    <col min="1" max="1" width="3.28515625" style="55" customWidth="1"/>
    <col min="2" max="2" width="63.140625" style="55" customWidth="1"/>
    <col min="3" max="3" width="29.28515625" style="55" customWidth="1"/>
    <col min="4" max="16384" width="11.42578125" style="55"/>
  </cols>
  <sheetData>
    <row r="1" spans="1:4" s="54" customFormat="1" ht="18" customHeight="1" x14ac:dyDescent="0.25">
      <c r="A1" s="220" t="str">
        <f>ESF!A1</f>
        <v>ACADEMIA METROPOLITANA DE SEGURIDAD PÚBLICA DE LEÓN, GUANAJUATO</v>
      </c>
      <c r="B1" s="221"/>
      <c r="C1" s="222"/>
    </row>
    <row r="2" spans="1:4" s="54" customFormat="1" ht="18" customHeight="1" x14ac:dyDescent="0.25">
      <c r="A2" s="223" t="s">
        <v>523</v>
      </c>
      <c r="B2" s="224"/>
      <c r="C2" s="225"/>
    </row>
    <row r="3" spans="1:4" s="54" customFormat="1" ht="18" customHeight="1" x14ac:dyDescent="0.25">
      <c r="A3" s="223" t="str">
        <f>ESF!A3</f>
        <v>Correspondiente del 01 de Enero al 31 de Diciembre de 2022</v>
      </c>
      <c r="B3" s="224"/>
      <c r="C3" s="225"/>
    </row>
    <row r="4" spans="1:4" s="56" customFormat="1" x14ac:dyDescent="0.2">
      <c r="A4" s="226" t="s">
        <v>524</v>
      </c>
      <c r="B4" s="227"/>
      <c r="C4" s="228"/>
    </row>
    <row r="5" spans="1:4" x14ac:dyDescent="0.2">
      <c r="A5" s="71" t="s">
        <v>525</v>
      </c>
      <c r="B5" s="71"/>
      <c r="C5" s="72">
        <v>6882856.2000000002</v>
      </c>
      <c r="D5" s="171"/>
    </row>
    <row r="6" spans="1:4" x14ac:dyDescent="0.2">
      <c r="A6" s="73"/>
      <c r="B6" s="74"/>
      <c r="C6" s="75"/>
    </row>
    <row r="7" spans="1:4" x14ac:dyDescent="0.2">
      <c r="A7" s="84" t="s">
        <v>526</v>
      </c>
      <c r="B7" s="84"/>
      <c r="C7" s="76">
        <f>SUM(C8:C13)</f>
        <v>92425.86</v>
      </c>
    </row>
    <row r="8" spans="1:4" x14ac:dyDescent="0.2">
      <c r="A8" s="92" t="s">
        <v>527</v>
      </c>
      <c r="B8" s="91" t="s">
        <v>313</v>
      </c>
      <c r="C8" s="77">
        <v>1325.8600000000001</v>
      </c>
    </row>
    <row r="9" spans="1:4" x14ac:dyDescent="0.2">
      <c r="A9" s="78" t="s">
        <v>528</v>
      </c>
      <c r="B9" s="79" t="s">
        <v>529</v>
      </c>
      <c r="C9" s="77">
        <v>0</v>
      </c>
    </row>
    <row r="10" spans="1:4" x14ac:dyDescent="0.2">
      <c r="A10" s="78" t="s">
        <v>530</v>
      </c>
      <c r="B10" s="79" t="s">
        <v>322</v>
      </c>
      <c r="C10" s="77">
        <v>0</v>
      </c>
    </row>
    <row r="11" spans="1:4" x14ac:dyDescent="0.2">
      <c r="A11" s="78" t="s">
        <v>531</v>
      </c>
      <c r="B11" s="79" t="s">
        <v>323</v>
      </c>
      <c r="C11" s="77">
        <v>0</v>
      </c>
    </row>
    <row r="12" spans="1:4" x14ac:dyDescent="0.2">
      <c r="A12" s="78" t="s">
        <v>532</v>
      </c>
      <c r="B12" s="79" t="s">
        <v>324</v>
      </c>
      <c r="C12" s="77">
        <v>91100</v>
      </c>
    </row>
    <row r="13" spans="1:4" x14ac:dyDescent="0.2">
      <c r="A13" s="80" t="s">
        <v>533</v>
      </c>
      <c r="B13" s="81" t="s">
        <v>534</v>
      </c>
      <c r="C13" s="77">
        <v>0</v>
      </c>
    </row>
    <row r="14" spans="1:4" x14ac:dyDescent="0.2">
      <c r="A14" s="73"/>
      <c r="B14" s="82"/>
      <c r="C14" s="83"/>
    </row>
    <row r="15" spans="1:4" x14ac:dyDescent="0.2">
      <c r="A15" s="84" t="s">
        <v>535</v>
      </c>
      <c r="B15" s="74"/>
      <c r="C15" s="76">
        <f>SUM(C16:C18)</f>
        <v>0</v>
      </c>
    </row>
    <row r="16" spans="1:4" x14ac:dyDescent="0.2">
      <c r="A16" s="85">
        <v>3.1</v>
      </c>
      <c r="B16" s="79" t="s">
        <v>536</v>
      </c>
      <c r="C16" s="77">
        <v>0</v>
      </c>
    </row>
    <row r="17" spans="1:6" x14ac:dyDescent="0.2">
      <c r="A17" s="86">
        <v>3.2</v>
      </c>
      <c r="B17" s="79" t="s">
        <v>537</v>
      </c>
      <c r="C17" s="77">
        <v>0</v>
      </c>
    </row>
    <row r="18" spans="1:6" x14ac:dyDescent="0.2">
      <c r="A18" s="86">
        <v>3.3</v>
      </c>
      <c r="B18" s="81" t="s">
        <v>538</v>
      </c>
      <c r="C18" s="87">
        <v>0</v>
      </c>
    </row>
    <row r="19" spans="1:6" x14ac:dyDescent="0.2">
      <c r="A19" s="73"/>
      <c r="B19" s="88"/>
      <c r="C19" s="89"/>
    </row>
    <row r="20" spans="1:6" x14ac:dyDescent="0.2">
      <c r="A20" s="90" t="s">
        <v>539</v>
      </c>
      <c r="B20" s="90"/>
      <c r="C20" s="72">
        <f>C5+C7-C15</f>
        <v>6975282.0600000005</v>
      </c>
    </row>
    <row r="22" spans="1:6" ht="27.75" customHeight="1" x14ac:dyDescent="0.2">
      <c r="A22" s="215" t="s">
        <v>64</v>
      </c>
      <c r="B22" s="215"/>
      <c r="C22" s="215"/>
      <c r="D22" s="159"/>
      <c r="E22" s="159"/>
      <c r="F22" s="159"/>
    </row>
    <row r="23" spans="1:6" x14ac:dyDescent="0.2">
      <c r="B23" s="160"/>
      <c r="C23" s="159"/>
      <c r="D23" s="159"/>
      <c r="E23" s="159"/>
      <c r="F23" s="159"/>
    </row>
    <row r="24" spans="1:6" x14ac:dyDescent="0.2">
      <c r="B24" s="160"/>
      <c r="C24" s="159"/>
      <c r="D24" s="159"/>
      <c r="E24" s="159"/>
      <c r="F24" s="159"/>
    </row>
    <row r="25" spans="1:6" x14ac:dyDescent="0.2">
      <c r="B25" s="160"/>
      <c r="C25" s="159"/>
      <c r="D25" s="159"/>
      <c r="E25" s="159"/>
      <c r="F25" s="159"/>
    </row>
    <row r="26" spans="1:6" x14ac:dyDescent="0.2">
      <c r="B26" s="160"/>
      <c r="C26" s="159"/>
      <c r="D26" s="159"/>
      <c r="E26" s="159"/>
      <c r="F26" s="159"/>
    </row>
    <row r="27" spans="1:6" x14ac:dyDescent="0.2">
      <c r="B27" s="161"/>
      <c r="C27" s="159"/>
      <c r="D27" s="159"/>
      <c r="E27" s="159"/>
      <c r="F27" s="159"/>
    </row>
    <row r="28" spans="1:6" ht="15" customHeight="1" x14ac:dyDescent="0.2">
      <c r="B28" s="161"/>
      <c r="D28" s="164"/>
      <c r="E28" s="164"/>
      <c r="F28" s="159"/>
    </row>
    <row r="29" spans="1:6" x14ac:dyDescent="0.2">
      <c r="A29" s="212" t="s">
        <v>815</v>
      </c>
      <c r="C29" s="162" t="s">
        <v>911</v>
      </c>
      <c r="D29" s="164"/>
      <c r="E29" s="164"/>
      <c r="F29" s="163"/>
    </row>
    <row r="30" spans="1:6" ht="22.5" customHeight="1" x14ac:dyDescent="0.2">
      <c r="A30" s="215" t="s">
        <v>817</v>
      </c>
      <c r="B30" s="215"/>
      <c r="C30" s="164" t="s">
        <v>818</v>
      </c>
      <c r="D30" s="164"/>
      <c r="E30" s="164"/>
      <c r="F30" s="164"/>
    </row>
    <row r="31" spans="1:6" x14ac:dyDescent="0.2">
      <c r="B31" s="47"/>
      <c r="C31" s="47"/>
      <c r="D31" s="47"/>
      <c r="E31" s="47"/>
      <c r="F31" s="47"/>
    </row>
  </sheetData>
  <mergeCells count="6">
    <mergeCell ref="A1:C1"/>
    <mergeCell ref="A2:C2"/>
    <mergeCell ref="A3:C3"/>
    <mergeCell ref="A4:C4"/>
    <mergeCell ref="A30:B30"/>
    <mergeCell ref="A22:C22"/>
  </mergeCells>
  <pageMargins left="0.7" right="0.7" top="0.75" bottom="0.75" header="0.3" footer="0.3"/>
  <pageSetup scale="94" fitToHeight="0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-0.249977111117893"/>
  </sheetPr>
  <dimension ref="A1:F49"/>
  <sheetViews>
    <sheetView showGridLines="0" view="pageBreakPreview" zoomScaleNormal="100" zoomScaleSheetLayoutView="100" workbookViewId="0">
      <selection activeCell="E24" sqref="E24"/>
    </sheetView>
  </sheetViews>
  <sheetFormatPr baseColWidth="10" defaultColWidth="11.42578125" defaultRowHeight="11.25" x14ac:dyDescent="0.2"/>
  <cols>
    <col min="1" max="1" width="3.7109375" style="55" customWidth="1"/>
    <col min="2" max="2" width="62.140625" style="55" customWidth="1"/>
    <col min="3" max="3" width="27.28515625" style="55" customWidth="1"/>
    <col min="4" max="16384" width="11.42578125" style="55"/>
  </cols>
  <sheetData>
    <row r="1" spans="1:5" s="57" customFormat="1" ht="18.95" customHeight="1" x14ac:dyDescent="0.25">
      <c r="A1" s="229" t="str">
        <f>ESF!A1</f>
        <v>ACADEMIA METROPOLITANA DE SEGURIDAD PÚBLICA DE LEÓN, GUANAJUATO</v>
      </c>
      <c r="B1" s="230"/>
      <c r="C1" s="231"/>
    </row>
    <row r="2" spans="1:5" s="57" customFormat="1" ht="18.95" customHeight="1" x14ac:dyDescent="0.25">
      <c r="A2" s="232" t="s">
        <v>540</v>
      </c>
      <c r="B2" s="233"/>
      <c r="C2" s="234"/>
    </row>
    <row r="3" spans="1:5" s="57" customFormat="1" ht="18.95" customHeight="1" x14ac:dyDescent="0.25">
      <c r="A3" s="232" t="str">
        <f>ESF!A3</f>
        <v>Correspondiente del 01 de Enero al 31 de Diciembre de 2022</v>
      </c>
      <c r="B3" s="233"/>
      <c r="C3" s="234"/>
    </row>
    <row r="4" spans="1:5" x14ac:dyDescent="0.2">
      <c r="A4" s="226" t="s">
        <v>524</v>
      </c>
      <c r="B4" s="227"/>
      <c r="C4" s="228"/>
    </row>
    <row r="5" spans="1:5" x14ac:dyDescent="0.2">
      <c r="A5" s="100" t="s">
        <v>541</v>
      </c>
      <c r="B5" s="71"/>
      <c r="C5" s="94">
        <v>9579364.1999999993</v>
      </c>
    </row>
    <row r="6" spans="1:5" x14ac:dyDescent="0.2">
      <c r="A6" s="95"/>
      <c r="B6" s="74"/>
      <c r="C6" s="96"/>
    </row>
    <row r="7" spans="1:5" x14ac:dyDescent="0.2">
      <c r="A7" s="196" t="s">
        <v>542</v>
      </c>
      <c r="B7" s="197"/>
      <c r="C7" s="198">
        <f>SUM(C8:C28)</f>
        <v>564733.72</v>
      </c>
      <c r="E7" s="171"/>
    </row>
    <row r="8" spans="1:5" x14ac:dyDescent="0.2">
      <c r="A8" s="101">
        <v>2.1</v>
      </c>
      <c r="B8" s="102" t="s">
        <v>344</v>
      </c>
      <c r="C8" s="103">
        <v>0</v>
      </c>
    </row>
    <row r="9" spans="1:5" x14ac:dyDescent="0.2">
      <c r="A9" s="101">
        <v>2.2000000000000002</v>
      </c>
      <c r="B9" s="102" t="s">
        <v>341</v>
      </c>
      <c r="C9" s="103">
        <v>0</v>
      </c>
    </row>
    <row r="10" spans="1:5" x14ac:dyDescent="0.2">
      <c r="A10" s="107">
        <v>2.2999999999999998</v>
      </c>
      <c r="B10" s="93" t="s">
        <v>130</v>
      </c>
      <c r="C10" s="103">
        <v>184568.82</v>
      </c>
    </row>
    <row r="11" spans="1:5" x14ac:dyDescent="0.2">
      <c r="A11" s="107">
        <v>2.4</v>
      </c>
      <c r="B11" s="93" t="s">
        <v>131</v>
      </c>
      <c r="C11" s="103">
        <v>87834.66</v>
      </c>
    </row>
    <row r="12" spans="1:5" x14ac:dyDescent="0.2">
      <c r="A12" s="107">
        <v>2.5</v>
      </c>
      <c r="B12" s="93" t="s">
        <v>132</v>
      </c>
      <c r="C12" s="103">
        <v>1910</v>
      </c>
    </row>
    <row r="13" spans="1:5" x14ac:dyDescent="0.2">
      <c r="A13" s="107">
        <v>2.6</v>
      </c>
      <c r="B13" s="93" t="s">
        <v>133</v>
      </c>
      <c r="C13" s="103">
        <v>267241.38</v>
      </c>
      <c r="E13" s="171"/>
    </row>
    <row r="14" spans="1:5" x14ac:dyDescent="0.2">
      <c r="A14" s="107">
        <v>2.7</v>
      </c>
      <c r="B14" s="93" t="s">
        <v>134</v>
      </c>
      <c r="C14" s="103">
        <v>0</v>
      </c>
    </row>
    <row r="15" spans="1:5" x14ac:dyDescent="0.2">
      <c r="A15" s="107">
        <v>2.8</v>
      </c>
      <c r="B15" s="93" t="s">
        <v>135</v>
      </c>
      <c r="C15" s="103">
        <v>21991.66</v>
      </c>
    </row>
    <row r="16" spans="1:5" x14ac:dyDescent="0.2">
      <c r="A16" s="107">
        <v>2.9</v>
      </c>
      <c r="B16" s="93" t="s">
        <v>137</v>
      </c>
      <c r="C16" s="103">
        <v>0</v>
      </c>
    </row>
    <row r="17" spans="1:3" x14ac:dyDescent="0.2">
      <c r="A17" s="107" t="s">
        <v>543</v>
      </c>
      <c r="B17" s="93" t="s">
        <v>544</v>
      </c>
      <c r="C17" s="103">
        <v>0</v>
      </c>
    </row>
    <row r="18" spans="1:3" x14ac:dyDescent="0.2">
      <c r="A18" s="107" t="s">
        <v>545</v>
      </c>
      <c r="B18" s="93" t="s">
        <v>141</v>
      </c>
      <c r="C18" s="103">
        <v>1187.2</v>
      </c>
    </row>
    <row r="19" spans="1:3" x14ac:dyDescent="0.2">
      <c r="A19" s="107" t="s">
        <v>546</v>
      </c>
      <c r="B19" s="93" t="s">
        <v>547</v>
      </c>
      <c r="C19" s="103">
        <v>0</v>
      </c>
    </row>
    <row r="20" spans="1:3" x14ac:dyDescent="0.2">
      <c r="A20" s="107" t="s">
        <v>548</v>
      </c>
      <c r="B20" s="93" t="s">
        <v>549</v>
      </c>
      <c r="C20" s="103">
        <v>0</v>
      </c>
    </row>
    <row r="21" spans="1:3" x14ac:dyDescent="0.2">
      <c r="A21" s="107" t="s">
        <v>550</v>
      </c>
      <c r="B21" s="93" t="s">
        <v>551</v>
      </c>
      <c r="C21" s="103">
        <v>0</v>
      </c>
    </row>
    <row r="22" spans="1:3" x14ac:dyDescent="0.2">
      <c r="A22" s="107" t="s">
        <v>552</v>
      </c>
      <c r="B22" s="93" t="s">
        <v>553</v>
      </c>
      <c r="C22" s="103">
        <v>0</v>
      </c>
    </row>
    <row r="23" spans="1:3" x14ac:dyDescent="0.2">
      <c r="A23" s="107" t="s">
        <v>554</v>
      </c>
      <c r="B23" s="93" t="s">
        <v>555</v>
      </c>
      <c r="C23" s="103">
        <v>0</v>
      </c>
    </row>
    <row r="24" spans="1:3" x14ac:dyDescent="0.2">
      <c r="A24" s="107" t="s">
        <v>556</v>
      </c>
      <c r="B24" s="93" t="s">
        <v>557</v>
      </c>
      <c r="C24" s="103">
        <v>0</v>
      </c>
    </row>
    <row r="25" spans="1:3" x14ac:dyDescent="0.2">
      <c r="A25" s="107" t="s">
        <v>558</v>
      </c>
      <c r="B25" s="93" t="s">
        <v>559</v>
      </c>
      <c r="C25" s="103">
        <v>0</v>
      </c>
    </row>
    <row r="26" spans="1:3" x14ac:dyDescent="0.2">
      <c r="A26" s="107" t="s">
        <v>560</v>
      </c>
      <c r="B26" s="93" t="s">
        <v>561</v>
      </c>
      <c r="C26" s="103">
        <v>0</v>
      </c>
    </row>
    <row r="27" spans="1:3" x14ac:dyDescent="0.2">
      <c r="A27" s="107" t="s">
        <v>562</v>
      </c>
      <c r="B27" s="93" t="s">
        <v>563</v>
      </c>
      <c r="C27" s="103">
        <v>0</v>
      </c>
    </row>
    <row r="28" spans="1:3" x14ac:dyDescent="0.2">
      <c r="A28" s="107" t="s">
        <v>564</v>
      </c>
      <c r="B28" s="102" t="s">
        <v>565</v>
      </c>
      <c r="C28" s="103">
        <v>0</v>
      </c>
    </row>
    <row r="29" spans="1:3" x14ac:dyDescent="0.2">
      <c r="A29" s="108"/>
      <c r="B29" s="104"/>
      <c r="C29" s="105"/>
    </row>
    <row r="30" spans="1:3" x14ac:dyDescent="0.2">
      <c r="A30" s="199" t="s">
        <v>566</v>
      </c>
      <c r="B30" s="200"/>
      <c r="C30" s="201">
        <f>SUM(C31:C37)</f>
        <v>999709.57</v>
      </c>
    </row>
    <row r="31" spans="1:3" x14ac:dyDescent="0.2">
      <c r="A31" s="107" t="s">
        <v>567</v>
      </c>
      <c r="B31" s="93" t="s">
        <v>414</v>
      </c>
      <c r="C31" s="103">
        <v>999709.57</v>
      </c>
    </row>
    <row r="32" spans="1:3" x14ac:dyDescent="0.2">
      <c r="A32" s="107" t="s">
        <v>568</v>
      </c>
      <c r="B32" s="93" t="s">
        <v>423</v>
      </c>
      <c r="C32" s="103">
        <v>0</v>
      </c>
    </row>
    <row r="33" spans="1:6" x14ac:dyDescent="0.2">
      <c r="A33" s="107" t="s">
        <v>569</v>
      </c>
      <c r="B33" s="93" t="s">
        <v>426</v>
      </c>
      <c r="C33" s="103">
        <v>0</v>
      </c>
    </row>
    <row r="34" spans="1:6" x14ac:dyDescent="0.2">
      <c r="A34" s="107" t="s">
        <v>570</v>
      </c>
      <c r="B34" s="93" t="s">
        <v>571</v>
      </c>
      <c r="C34" s="103">
        <v>0</v>
      </c>
    </row>
    <row r="35" spans="1:6" x14ac:dyDescent="0.2">
      <c r="A35" s="107" t="s">
        <v>572</v>
      </c>
      <c r="B35" s="93" t="s">
        <v>573</v>
      </c>
      <c r="C35" s="103">
        <v>0</v>
      </c>
    </row>
    <row r="36" spans="1:6" x14ac:dyDescent="0.2">
      <c r="A36" s="107" t="s">
        <v>574</v>
      </c>
      <c r="B36" s="93" t="s">
        <v>434</v>
      </c>
      <c r="C36" s="103">
        <v>0</v>
      </c>
    </row>
    <row r="37" spans="1:6" x14ac:dyDescent="0.2">
      <c r="A37" s="107" t="s">
        <v>575</v>
      </c>
      <c r="B37" s="102" t="s">
        <v>576</v>
      </c>
      <c r="C37" s="106">
        <v>0</v>
      </c>
    </row>
    <row r="38" spans="1:6" x14ac:dyDescent="0.2">
      <c r="A38" s="95"/>
      <c r="B38" s="97"/>
      <c r="C38" s="98"/>
    </row>
    <row r="39" spans="1:6" x14ac:dyDescent="0.2">
      <c r="A39" s="99" t="s">
        <v>577</v>
      </c>
      <c r="B39" s="71"/>
      <c r="C39" s="72">
        <f>C5-C7+C30</f>
        <v>10014340.049999999</v>
      </c>
      <c r="E39" s="171"/>
    </row>
    <row r="41" spans="1:6" ht="27" customHeight="1" x14ac:dyDescent="0.2">
      <c r="A41" s="215" t="s">
        <v>64</v>
      </c>
      <c r="B41" s="215"/>
      <c r="C41" s="215"/>
      <c r="D41" s="159"/>
      <c r="E41" s="159"/>
      <c r="F41" s="159"/>
    </row>
    <row r="42" spans="1:6" x14ac:dyDescent="0.2">
      <c r="B42" s="160"/>
      <c r="C42" s="159"/>
      <c r="D42" s="159"/>
      <c r="E42" s="159"/>
      <c r="F42" s="159"/>
    </row>
    <row r="43" spans="1:6" x14ac:dyDescent="0.2">
      <c r="B43" s="160"/>
      <c r="C43" s="159"/>
      <c r="D43" s="159"/>
      <c r="E43" s="159"/>
      <c r="F43" s="159"/>
    </row>
    <row r="44" spans="1:6" x14ac:dyDescent="0.2">
      <c r="B44" s="160"/>
      <c r="C44" s="159"/>
      <c r="D44" s="159"/>
      <c r="E44" s="159"/>
      <c r="F44" s="159"/>
    </row>
    <row r="45" spans="1:6" x14ac:dyDescent="0.2">
      <c r="B45" s="160"/>
      <c r="C45" s="159"/>
      <c r="D45" s="159"/>
      <c r="E45" s="159"/>
      <c r="F45" s="159"/>
    </row>
    <row r="46" spans="1:6" x14ac:dyDescent="0.2">
      <c r="B46" s="161"/>
      <c r="C46" s="159"/>
      <c r="D46" s="159"/>
      <c r="E46" s="159"/>
      <c r="F46" s="159"/>
    </row>
    <row r="47" spans="1:6" ht="11.25" customHeight="1" x14ac:dyDescent="0.2">
      <c r="B47" s="161"/>
      <c r="D47" s="164"/>
      <c r="E47" s="164"/>
      <c r="F47" s="159"/>
    </row>
    <row r="48" spans="1:6" x14ac:dyDescent="0.2">
      <c r="A48" s="212" t="s">
        <v>815</v>
      </c>
      <c r="C48" s="162" t="s">
        <v>910</v>
      </c>
      <c r="D48" s="164"/>
      <c r="E48" s="164"/>
      <c r="F48" s="163"/>
    </row>
    <row r="49" spans="1:6" ht="22.5" customHeight="1" x14ac:dyDescent="0.2">
      <c r="A49" s="215" t="s">
        <v>817</v>
      </c>
      <c r="B49" s="215"/>
      <c r="C49" s="164" t="s">
        <v>818</v>
      </c>
      <c r="D49" s="164"/>
      <c r="E49" s="164"/>
      <c r="F49" s="164"/>
    </row>
  </sheetData>
  <mergeCells count="6">
    <mergeCell ref="A49:B49"/>
    <mergeCell ref="A1:C1"/>
    <mergeCell ref="A2:C2"/>
    <mergeCell ref="A3:C3"/>
    <mergeCell ref="A4:C4"/>
    <mergeCell ref="A41:C41"/>
  </mergeCells>
  <pageMargins left="0.7" right="0.7" top="0.75" bottom="0.75" header="0.3" footer="0.3"/>
  <pageSetup scale="97" orientation="portrait" verticalDpi="0" r:id="rId1"/>
  <ignoredErrors>
    <ignoredError sqref="A17:A28 A31:A37" numberStoredAsText="1"/>
    <ignoredError sqref="A1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 tint="-0.249977111117893"/>
    <pageSetUpPr fitToPage="1"/>
  </sheetPr>
  <dimension ref="A1:J64"/>
  <sheetViews>
    <sheetView view="pageBreakPreview" topLeftCell="C52" zoomScaleNormal="100" zoomScaleSheetLayoutView="100" workbookViewId="0">
      <selection activeCell="C61" sqref="C61"/>
    </sheetView>
  </sheetViews>
  <sheetFormatPr baseColWidth="10" defaultColWidth="9.140625" defaultRowHeight="11.25" x14ac:dyDescent="0.2"/>
  <cols>
    <col min="1" max="1" width="18.28515625" style="47" customWidth="1"/>
    <col min="2" max="2" width="72.140625" style="47" customWidth="1"/>
    <col min="3" max="7" width="15.7109375" style="47" customWidth="1"/>
    <col min="8" max="8" width="11.71093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219" t="str">
        <f>'Notas a los Edos Financieros'!A1</f>
        <v>ACADEMIA METROPOLITANA DE SEGURIDAD PÚBLICA DE LEÓN, GUANAJUATO</v>
      </c>
      <c r="B1" s="235"/>
      <c r="C1" s="235"/>
      <c r="D1" s="235"/>
      <c r="E1" s="235"/>
      <c r="F1" s="235"/>
      <c r="G1" s="45" t="s">
        <v>0</v>
      </c>
      <c r="H1" s="46">
        <f>'Notas a los Edos Financieros'!D1</f>
        <v>2022</v>
      </c>
    </row>
    <row r="2" spans="1:10" ht="18.95" customHeight="1" x14ac:dyDescent="0.2">
      <c r="A2" s="219" t="s">
        <v>578</v>
      </c>
      <c r="B2" s="235"/>
      <c r="C2" s="235"/>
      <c r="D2" s="235"/>
      <c r="E2" s="235"/>
      <c r="F2" s="235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219" t="str">
        <f>'Notas a los Edos Financieros'!A3</f>
        <v>Correspondiente del 01 de Enero al 31 de Diciembre de 2022</v>
      </c>
      <c r="B3" s="235"/>
      <c r="C3" s="235"/>
      <c r="D3" s="235"/>
      <c r="E3" s="235"/>
      <c r="F3" s="235"/>
      <c r="G3" s="45" t="s">
        <v>4</v>
      </c>
      <c r="H3" s="46">
        <f>'Notas a los Edos Financieros'!D3</f>
        <v>4</v>
      </c>
    </row>
    <row r="4" spans="1:10" x14ac:dyDescent="0.2">
      <c r="A4" s="48" t="s">
        <v>66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2" t="s">
        <v>68</v>
      </c>
      <c r="B7" s="122" t="s">
        <v>579</v>
      </c>
      <c r="C7" s="121" t="s">
        <v>580</v>
      </c>
      <c r="D7" s="121" t="s">
        <v>581</v>
      </c>
      <c r="E7" s="121" t="s">
        <v>582</v>
      </c>
      <c r="F7" s="121" t="s">
        <v>583</v>
      </c>
      <c r="G7" s="121" t="s">
        <v>584</v>
      </c>
      <c r="H7" s="121" t="s">
        <v>585</v>
      </c>
      <c r="I7" s="121" t="s">
        <v>586</v>
      </c>
      <c r="J7" s="121" t="s">
        <v>587</v>
      </c>
    </row>
    <row r="8" spans="1:10" s="59" customFormat="1" x14ac:dyDescent="0.2">
      <c r="A8" s="192">
        <v>7000</v>
      </c>
      <c r="B8" s="193" t="s">
        <v>588</v>
      </c>
      <c r="C8" s="194">
        <f>+C9+C10+C11+C12+C13+C14+C15+C16+C17+C18+C19++C23+C27+C28+C29+C30+C31+C32+C33+C34+C35+C36+C37+C38+C39+C40</f>
        <v>0</v>
      </c>
      <c r="D8" s="194">
        <f t="shared" ref="D8:E8" si="0">+D9+D10+D11+D12+D13+D14+D15+D16+D17+D18+D19++D23+D27+D28+D29+D30+D31+D32+D33+D34+D35+D36+D37+D38+D39+D40</f>
        <v>40156849.200000003</v>
      </c>
      <c r="E8" s="194">
        <f t="shared" si="0"/>
        <v>40156849.200000003</v>
      </c>
      <c r="F8" s="194">
        <v>0</v>
      </c>
      <c r="G8" s="193"/>
      <c r="H8" s="193"/>
      <c r="I8" s="193"/>
      <c r="J8" s="193"/>
    </row>
    <row r="9" spans="1:10" x14ac:dyDescent="0.2">
      <c r="A9" s="47">
        <v>7110</v>
      </c>
      <c r="B9" s="47" t="s">
        <v>584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589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590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591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592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593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594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595</v>
      </c>
      <c r="C16" s="52">
        <v>0</v>
      </c>
      <c r="D16" s="52">
        <v>0</v>
      </c>
      <c r="E16" s="52">
        <v>0</v>
      </c>
      <c r="F16" s="52">
        <v>0</v>
      </c>
    </row>
    <row r="17" spans="1:10" x14ac:dyDescent="0.2">
      <c r="A17" s="47">
        <v>7230</v>
      </c>
      <c r="B17" s="47" t="s">
        <v>596</v>
      </c>
      <c r="C17" s="52">
        <v>0</v>
      </c>
      <c r="D17" s="52">
        <v>0</v>
      </c>
      <c r="E17" s="52">
        <v>0</v>
      </c>
      <c r="F17" s="52">
        <v>0</v>
      </c>
    </row>
    <row r="18" spans="1:10" x14ac:dyDescent="0.2">
      <c r="A18" s="47">
        <v>7240</v>
      </c>
      <c r="B18" s="47" t="s">
        <v>597</v>
      </c>
      <c r="C18" s="52">
        <v>0</v>
      </c>
      <c r="D18" s="52">
        <v>0</v>
      </c>
      <c r="E18" s="52">
        <v>0</v>
      </c>
      <c r="F18" s="52">
        <v>0</v>
      </c>
    </row>
    <row r="19" spans="1:10" x14ac:dyDescent="0.2">
      <c r="A19" s="193">
        <v>7250</v>
      </c>
      <c r="B19" s="193" t="s">
        <v>598</v>
      </c>
      <c r="C19" s="194">
        <f>+C20</f>
        <v>0</v>
      </c>
      <c r="D19" s="194">
        <f>+D20</f>
        <v>40156849.200000003</v>
      </c>
      <c r="E19" s="194">
        <f t="shared" ref="E19:F19" si="1">+E20</f>
        <v>0</v>
      </c>
      <c r="F19" s="194">
        <f t="shared" si="1"/>
        <v>40156849.200000003</v>
      </c>
      <c r="G19" s="195"/>
      <c r="H19" s="195"/>
      <c r="I19" s="195"/>
      <c r="J19" s="195"/>
    </row>
    <row r="20" spans="1:10" x14ac:dyDescent="0.2">
      <c r="A20" s="195" t="s">
        <v>819</v>
      </c>
      <c r="B20" s="195" t="s">
        <v>820</v>
      </c>
      <c r="C20" s="202">
        <f>SUM(C21:C22)</f>
        <v>0</v>
      </c>
      <c r="D20" s="202">
        <f>SUM(D21:D22)</f>
        <v>40156849.200000003</v>
      </c>
      <c r="E20" s="202">
        <f t="shared" ref="E20:F20" si="2">SUM(E21:E22)</f>
        <v>0</v>
      </c>
      <c r="F20" s="202">
        <f t="shared" si="2"/>
        <v>40156849.200000003</v>
      </c>
      <c r="G20" s="195"/>
      <c r="H20" s="195"/>
      <c r="I20" s="195"/>
      <c r="J20" s="195"/>
    </row>
    <row r="21" spans="1:10" x14ac:dyDescent="0.2">
      <c r="A21" s="47" t="s">
        <v>821</v>
      </c>
      <c r="B21" s="47" t="s">
        <v>822</v>
      </c>
      <c r="C21" s="52">
        <v>0</v>
      </c>
      <c r="D21" s="52">
        <v>22686977.649999999</v>
      </c>
      <c r="E21" s="52">
        <v>0</v>
      </c>
      <c r="F21" s="52">
        <v>22686977.649999999</v>
      </c>
    </row>
    <row r="22" spans="1:10" x14ac:dyDescent="0.2">
      <c r="A22" s="47" t="s">
        <v>823</v>
      </c>
      <c r="B22" s="47" t="s">
        <v>824</v>
      </c>
      <c r="C22" s="52">
        <v>0</v>
      </c>
      <c r="D22" s="52">
        <v>17469871.550000001</v>
      </c>
      <c r="E22" s="52">
        <v>0</v>
      </c>
      <c r="F22" s="52">
        <v>17469871.550000001</v>
      </c>
    </row>
    <row r="23" spans="1:10" x14ac:dyDescent="0.2">
      <c r="A23" s="193">
        <v>7260</v>
      </c>
      <c r="B23" s="193" t="s">
        <v>599</v>
      </c>
      <c r="C23" s="194">
        <f>SUM(C24:C26)</f>
        <v>0</v>
      </c>
      <c r="D23" s="194">
        <f t="shared" ref="D23" si="3">SUM(D24:D26)</f>
        <v>0</v>
      </c>
      <c r="E23" s="194">
        <f>+E24</f>
        <v>40156849.200000003</v>
      </c>
      <c r="F23" s="194">
        <f>+F24</f>
        <v>40156849.200000003</v>
      </c>
      <c r="G23" s="195"/>
      <c r="H23" s="195"/>
      <c r="I23" s="195"/>
      <c r="J23" s="195"/>
    </row>
    <row r="24" spans="1:10" x14ac:dyDescent="0.2">
      <c r="A24" s="195" t="s">
        <v>825</v>
      </c>
      <c r="B24" s="195" t="s">
        <v>826</v>
      </c>
      <c r="C24" s="202">
        <f t="shared" ref="C24:D24" si="4">SUM(C25:C26)</f>
        <v>0</v>
      </c>
      <c r="D24" s="202">
        <f t="shared" si="4"/>
        <v>0</v>
      </c>
      <c r="E24" s="202">
        <f>SUM(E25:E26)</f>
        <v>40156849.200000003</v>
      </c>
      <c r="F24" s="202">
        <f>SUM(F25:F26)</f>
        <v>40156849.200000003</v>
      </c>
      <c r="G24" s="195"/>
      <c r="H24" s="195"/>
      <c r="I24" s="195"/>
      <c r="J24" s="195"/>
    </row>
    <row r="25" spans="1:10" x14ac:dyDescent="0.2">
      <c r="A25" s="47" t="s">
        <v>827</v>
      </c>
      <c r="B25" s="47" t="s">
        <v>828</v>
      </c>
      <c r="C25" s="52">
        <v>0</v>
      </c>
      <c r="D25" s="52">
        <v>0</v>
      </c>
      <c r="E25" s="52">
        <v>22686977.649999999</v>
      </c>
      <c r="F25" s="52">
        <v>22686977.649999999</v>
      </c>
    </row>
    <row r="26" spans="1:10" x14ac:dyDescent="0.2">
      <c r="A26" s="47" t="s">
        <v>829</v>
      </c>
      <c r="B26" s="47" t="s">
        <v>830</v>
      </c>
      <c r="C26" s="52">
        <v>0</v>
      </c>
      <c r="D26" s="52">
        <v>0</v>
      </c>
      <c r="E26" s="52">
        <v>17469871.550000001</v>
      </c>
      <c r="F26" s="52">
        <v>17469871.550000001</v>
      </c>
    </row>
    <row r="27" spans="1:10" x14ac:dyDescent="0.2">
      <c r="A27" s="47">
        <v>7310</v>
      </c>
      <c r="B27" s="47" t="s">
        <v>600</v>
      </c>
      <c r="C27" s="52">
        <v>0</v>
      </c>
      <c r="D27" s="52">
        <v>0</v>
      </c>
      <c r="E27" s="52">
        <v>0</v>
      </c>
      <c r="F27" s="52">
        <v>0</v>
      </c>
    </row>
    <row r="28" spans="1:10" x14ac:dyDescent="0.2">
      <c r="A28" s="47">
        <v>7320</v>
      </c>
      <c r="B28" s="47" t="s">
        <v>601</v>
      </c>
      <c r="C28" s="52">
        <v>0</v>
      </c>
      <c r="D28" s="52">
        <v>0</v>
      </c>
      <c r="E28" s="52">
        <v>0</v>
      </c>
      <c r="F28" s="52">
        <v>0</v>
      </c>
    </row>
    <row r="29" spans="1:10" x14ac:dyDescent="0.2">
      <c r="A29" s="47">
        <v>7330</v>
      </c>
      <c r="B29" s="47" t="s">
        <v>602</v>
      </c>
      <c r="C29" s="52">
        <v>0</v>
      </c>
      <c r="D29" s="52">
        <v>0</v>
      </c>
      <c r="E29" s="52">
        <v>0</v>
      </c>
      <c r="F29" s="52">
        <v>0</v>
      </c>
    </row>
    <row r="30" spans="1:10" x14ac:dyDescent="0.2">
      <c r="A30" s="47">
        <v>7340</v>
      </c>
      <c r="B30" s="47" t="s">
        <v>603</v>
      </c>
      <c r="C30" s="52">
        <v>0</v>
      </c>
      <c r="D30" s="52">
        <v>0</v>
      </c>
      <c r="E30" s="52">
        <v>0</v>
      </c>
      <c r="F30" s="52">
        <v>0</v>
      </c>
    </row>
    <row r="31" spans="1:10" x14ac:dyDescent="0.2">
      <c r="A31" s="47">
        <v>7350</v>
      </c>
      <c r="B31" s="47" t="s">
        <v>604</v>
      </c>
      <c r="C31" s="52">
        <v>0</v>
      </c>
      <c r="D31" s="52">
        <v>0</v>
      </c>
      <c r="E31" s="52">
        <v>0</v>
      </c>
      <c r="F31" s="52">
        <v>0</v>
      </c>
    </row>
    <row r="32" spans="1:10" x14ac:dyDescent="0.2">
      <c r="A32" s="47">
        <v>7360</v>
      </c>
      <c r="B32" s="47" t="s">
        <v>605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7410</v>
      </c>
      <c r="B33" s="47" t="s">
        <v>606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7420</v>
      </c>
      <c r="B34" s="47" t="s">
        <v>607</v>
      </c>
      <c r="C34" s="52">
        <v>0</v>
      </c>
      <c r="D34" s="52">
        <v>0</v>
      </c>
      <c r="E34" s="52">
        <v>0</v>
      </c>
      <c r="F34" s="52">
        <v>0</v>
      </c>
    </row>
    <row r="35" spans="1:6" x14ac:dyDescent="0.2">
      <c r="A35" s="47">
        <v>7510</v>
      </c>
      <c r="B35" s="47" t="s">
        <v>608</v>
      </c>
      <c r="C35" s="52">
        <v>0</v>
      </c>
      <c r="D35" s="52">
        <v>0</v>
      </c>
      <c r="E35" s="52">
        <v>0</v>
      </c>
      <c r="F35" s="52">
        <v>0</v>
      </c>
    </row>
    <row r="36" spans="1:6" x14ac:dyDescent="0.2">
      <c r="A36" s="47">
        <v>7520</v>
      </c>
      <c r="B36" s="47" t="s">
        <v>609</v>
      </c>
      <c r="C36" s="52">
        <v>0</v>
      </c>
      <c r="D36" s="52">
        <v>0</v>
      </c>
      <c r="E36" s="52">
        <v>0</v>
      </c>
      <c r="F36" s="52">
        <v>0</v>
      </c>
    </row>
    <row r="37" spans="1:6" x14ac:dyDescent="0.2">
      <c r="A37" s="47">
        <v>7610</v>
      </c>
      <c r="B37" s="47" t="s">
        <v>610</v>
      </c>
      <c r="C37" s="52">
        <v>0</v>
      </c>
      <c r="D37" s="52">
        <v>0</v>
      </c>
      <c r="E37" s="52">
        <v>0</v>
      </c>
      <c r="F37" s="52">
        <v>0</v>
      </c>
    </row>
    <row r="38" spans="1:6" x14ac:dyDescent="0.2">
      <c r="A38" s="47">
        <v>7620</v>
      </c>
      <c r="B38" s="47" t="s">
        <v>611</v>
      </c>
      <c r="C38" s="52">
        <v>0</v>
      </c>
      <c r="D38" s="52">
        <v>0</v>
      </c>
      <c r="E38" s="52">
        <v>0</v>
      </c>
      <c r="F38" s="52">
        <v>0</v>
      </c>
    </row>
    <row r="39" spans="1:6" x14ac:dyDescent="0.2">
      <c r="A39" s="47">
        <v>7630</v>
      </c>
      <c r="B39" s="47" t="s">
        <v>612</v>
      </c>
      <c r="C39" s="52">
        <v>0</v>
      </c>
      <c r="D39" s="52">
        <v>0</v>
      </c>
      <c r="E39" s="52">
        <v>0</v>
      </c>
      <c r="F39" s="52">
        <v>0</v>
      </c>
    </row>
    <row r="40" spans="1:6" x14ac:dyDescent="0.2">
      <c r="A40" s="47">
        <v>7640</v>
      </c>
      <c r="B40" s="47" t="s">
        <v>613</v>
      </c>
      <c r="C40" s="52">
        <v>0</v>
      </c>
      <c r="D40" s="52">
        <v>0</v>
      </c>
      <c r="E40" s="52">
        <v>0</v>
      </c>
      <c r="F40" s="52">
        <v>0</v>
      </c>
    </row>
    <row r="41" spans="1:6" s="59" customFormat="1" x14ac:dyDescent="0.2">
      <c r="A41" s="203">
        <v>8000</v>
      </c>
      <c r="B41" s="195" t="s">
        <v>614</v>
      </c>
      <c r="C41" s="202">
        <v>0</v>
      </c>
      <c r="D41" s="202">
        <v>150532656.22</v>
      </c>
      <c r="E41" s="202">
        <v>150532656.22</v>
      </c>
      <c r="F41" s="202">
        <v>0</v>
      </c>
    </row>
    <row r="42" spans="1:6" x14ac:dyDescent="0.2">
      <c r="A42" s="47">
        <v>8110</v>
      </c>
      <c r="B42" s="47" t="s">
        <v>615</v>
      </c>
      <c r="C42" s="52">
        <v>0</v>
      </c>
      <c r="D42" s="52">
        <v>12307700</v>
      </c>
      <c r="E42" s="52">
        <v>0</v>
      </c>
      <c r="F42" s="52">
        <v>12307700</v>
      </c>
    </row>
    <row r="43" spans="1:6" x14ac:dyDescent="0.2">
      <c r="A43" s="47">
        <v>8120</v>
      </c>
      <c r="B43" s="47" t="s">
        <v>616</v>
      </c>
      <c r="C43" s="52">
        <v>0</v>
      </c>
      <c r="D43" s="52">
        <v>6975282.0599999996</v>
      </c>
      <c r="E43" s="52">
        <v>13140110</v>
      </c>
      <c r="F43" s="52">
        <v>6164827.9400000004</v>
      </c>
    </row>
    <row r="44" spans="1:6" x14ac:dyDescent="0.2">
      <c r="A44" s="47">
        <v>8130</v>
      </c>
      <c r="B44" s="47" t="s">
        <v>617</v>
      </c>
      <c r="C44" s="52">
        <v>0</v>
      </c>
      <c r="D44" s="52">
        <v>832410</v>
      </c>
      <c r="E44" s="52">
        <v>0</v>
      </c>
      <c r="F44" s="52">
        <v>-832410</v>
      </c>
    </row>
    <row r="45" spans="1:6" x14ac:dyDescent="0.2">
      <c r="A45" s="47">
        <v>8140</v>
      </c>
      <c r="B45" s="47" t="s">
        <v>618</v>
      </c>
      <c r="C45" s="52">
        <v>0</v>
      </c>
      <c r="D45" s="52">
        <v>6975282.0599999996</v>
      </c>
      <c r="E45" s="52">
        <v>6975282.0599999996</v>
      </c>
      <c r="F45" s="52">
        <v>0</v>
      </c>
    </row>
    <row r="46" spans="1:6" x14ac:dyDescent="0.2">
      <c r="A46" s="47">
        <v>8150</v>
      </c>
      <c r="B46" s="47" t="s">
        <v>619</v>
      </c>
      <c r="C46" s="52">
        <v>0</v>
      </c>
      <c r="D46" s="52">
        <v>0</v>
      </c>
      <c r="E46" s="52">
        <v>6975282.0599999996</v>
      </c>
      <c r="F46" s="52">
        <v>6975282.0599999996</v>
      </c>
    </row>
    <row r="47" spans="1:6" x14ac:dyDescent="0.2">
      <c r="A47" s="47">
        <v>8210</v>
      </c>
      <c r="B47" s="47" t="s">
        <v>620</v>
      </c>
      <c r="C47" s="52">
        <v>0</v>
      </c>
      <c r="D47" s="52">
        <v>0</v>
      </c>
      <c r="E47" s="52">
        <v>12307700</v>
      </c>
      <c r="F47" s="52">
        <v>12307700</v>
      </c>
    </row>
    <row r="48" spans="1:6" x14ac:dyDescent="0.2">
      <c r="A48" s="47">
        <v>8220</v>
      </c>
      <c r="B48" s="47" t="s">
        <v>621</v>
      </c>
      <c r="C48" s="52">
        <v>0</v>
      </c>
      <c r="D48" s="52">
        <v>49132317.649999999</v>
      </c>
      <c r="E48" s="52">
        <v>45571571.850000001</v>
      </c>
      <c r="F48" s="52">
        <v>3560745.8</v>
      </c>
    </row>
    <row r="49" spans="1:6" x14ac:dyDescent="0.2">
      <c r="A49" s="47">
        <v>8230</v>
      </c>
      <c r="B49" s="47" t="s">
        <v>622</v>
      </c>
      <c r="C49" s="52">
        <v>0</v>
      </c>
      <c r="D49" s="52">
        <v>35992207.649999999</v>
      </c>
      <c r="E49" s="52">
        <v>36824617.649999999</v>
      </c>
      <c r="F49" s="52">
        <v>-832410</v>
      </c>
    </row>
    <row r="50" spans="1:6" x14ac:dyDescent="0.2">
      <c r="A50" s="47">
        <v>8240</v>
      </c>
      <c r="B50" s="47" t="s">
        <v>623</v>
      </c>
      <c r="C50" s="52">
        <v>0</v>
      </c>
      <c r="D50" s="52">
        <v>9579364.1999999993</v>
      </c>
      <c r="E50" s="52">
        <v>9579364.1999999993</v>
      </c>
      <c r="F50" s="52">
        <v>0</v>
      </c>
    </row>
    <row r="51" spans="1:6" x14ac:dyDescent="0.2">
      <c r="A51" s="47">
        <v>8250</v>
      </c>
      <c r="B51" s="47" t="s">
        <v>624</v>
      </c>
      <c r="C51" s="52">
        <v>0</v>
      </c>
      <c r="D51" s="52">
        <v>9579364.1999999993</v>
      </c>
      <c r="E51" s="52">
        <v>9579364.1999999993</v>
      </c>
      <c r="F51" s="52">
        <v>0</v>
      </c>
    </row>
    <row r="52" spans="1:6" x14ac:dyDescent="0.2">
      <c r="A52" s="47">
        <v>8260</v>
      </c>
      <c r="B52" s="47" t="s">
        <v>625</v>
      </c>
      <c r="C52" s="52">
        <v>0</v>
      </c>
      <c r="D52" s="52">
        <v>9579364.1999999993</v>
      </c>
      <c r="E52" s="52">
        <v>9579364.1999999993</v>
      </c>
      <c r="F52" s="52">
        <v>0</v>
      </c>
    </row>
    <row r="53" spans="1:6" x14ac:dyDescent="0.2">
      <c r="A53" s="47">
        <v>8270</v>
      </c>
      <c r="B53" s="47" t="s">
        <v>626</v>
      </c>
      <c r="C53" s="52">
        <v>0</v>
      </c>
      <c r="D53" s="52">
        <v>9579364.1999999993</v>
      </c>
      <c r="E53" s="52">
        <v>0</v>
      </c>
      <c r="F53" s="52">
        <v>9579364.1999999993</v>
      </c>
    </row>
    <row r="54" spans="1:6" x14ac:dyDescent="0.2">
      <c r="A54" s="126"/>
    </row>
    <row r="55" spans="1:6" x14ac:dyDescent="0.2">
      <c r="A55" s="158" t="s">
        <v>64</v>
      </c>
      <c r="C55" s="159"/>
      <c r="D55" s="159"/>
      <c r="E55" s="159"/>
      <c r="F55" s="159"/>
    </row>
    <row r="56" spans="1:6" x14ac:dyDescent="0.2">
      <c r="B56" s="160"/>
      <c r="C56" s="159"/>
      <c r="D56" s="159"/>
      <c r="E56" s="159"/>
      <c r="F56" s="159"/>
    </row>
    <row r="57" spans="1:6" x14ac:dyDescent="0.2">
      <c r="B57" s="160"/>
      <c r="C57" s="159"/>
      <c r="D57" s="159"/>
      <c r="E57" s="159"/>
      <c r="F57" s="159"/>
    </row>
    <row r="58" spans="1:6" x14ac:dyDescent="0.2">
      <c r="B58" s="160"/>
      <c r="C58" s="159"/>
      <c r="D58" s="159"/>
      <c r="E58" s="159"/>
      <c r="F58" s="159"/>
    </row>
    <row r="59" spans="1:6" x14ac:dyDescent="0.2">
      <c r="B59" s="160"/>
      <c r="C59" s="159"/>
      <c r="D59" s="159"/>
      <c r="E59" s="159"/>
      <c r="F59" s="159"/>
    </row>
    <row r="60" spans="1:6" x14ac:dyDescent="0.2">
      <c r="B60" s="160"/>
      <c r="C60" s="159"/>
      <c r="D60" s="159"/>
      <c r="E60" s="159"/>
      <c r="F60" s="159"/>
    </row>
    <row r="61" spans="1:6" x14ac:dyDescent="0.2">
      <c r="B61" s="161"/>
      <c r="C61" s="159"/>
      <c r="D61" s="159"/>
      <c r="E61" s="159"/>
      <c r="F61" s="159"/>
    </row>
    <row r="62" spans="1:6" ht="11.25" customHeight="1" x14ac:dyDescent="0.2">
      <c r="B62" s="161"/>
      <c r="D62" s="162"/>
      <c r="E62" s="162"/>
      <c r="F62" s="159"/>
    </row>
    <row r="63" spans="1:6" ht="22.5" customHeight="1" x14ac:dyDescent="0.2">
      <c r="B63" s="162" t="s">
        <v>815</v>
      </c>
      <c r="C63" s="162"/>
      <c r="D63" s="162"/>
      <c r="E63" s="237" t="s">
        <v>912</v>
      </c>
      <c r="F63" s="237"/>
    </row>
    <row r="64" spans="1:6" ht="22.5" customHeight="1" x14ac:dyDescent="0.2">
      <c r="B64" s="164" t="s">
        <v>817</v>
      </c>
      <c r="E64" s="236" t="s">
        <v>818</v>
      </c>
      <c r="F64" s="236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E64:F64"/>
    <mergeCell ref="E63:F63"/>
  </mergeCells>
  <pageMargins left="0.7" right="0.7" top="0.75" bottom="0.75" header="0.3" footer="0.3"/>
  <pageSetup scale="43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9" tint="-0.249977111117893"/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17" t="s">
        <v>205</v>
      </c>
      <c r="C1" s="118"/>
      <c r="D1" s="118"/>
      <c r="E1" s="119"/>
    </row>
    <row r="2" spans="1:8" ht="15" customHeight="1" x14ac:dyDescent="0.2">
      <c r="A2" s="3" t="s">
        <v>627</v>
      </c>
    </row>
    <row r="3" spans="1:8" x14ac:dyDescent="0.2">
      <c r="A3" s="1"/>
    </row>
    <row r="4" spans="1:8" s="6" customFormat="1" x14ac:dyDescent="0.2">
      <c r="A4" s="5" t="s">
        <v>628</v>
      </c>
    </row>
    <row r="5" spans="1:8" s="6" customFormat="1" ht="39.950000000000003" customHeight="1" x14ac:dyDescent="0.2">
      <c r="A5" s="238" t="s">
        <v>629</v>
      </c>
      <c r="B5" s="238"/>
      <c r="C5" s="238"/>
      <c r="D5" s="238"/>
      <c r="E5" s="238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630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588</v>
      </c>
      <c r="B9" s="8"/>
      <c r="C9" s="8"/>
      <c r="D9" s="8"/>
    </row>
    <row r="10" spans="1:8" s="6" customFormat="1" ht="26.1" customHeight="1" x14ac:dyDescent="0.2">
      <c r="A10" s="113" t="s">
        <v>631</v>
      </c>
      <c r="B10" s="239" t="s">
        <v>632</v>
      </c>
      <c r="C10" s="239"/>
      <c r="D10" s="239"/>
      <c r="E10" s="239"/>
    </row>
    <row r="11" spans="1:8" s="6" customFormat="1" ht="12.95" customHeight="1" x14ac:dyDescent="0.2">
      <c r="A11" s="114" t="s">
        <v>633</v>
      </c>
      <c r="B11" s="9" t="s">
        <v>634</v>
      </c>
      <c r="C11" s="9"/>
      <c r="D11" s="9"/>
      <c r="E11" s="9"/>
    </row>
    <row r="12" spans="1:8" s="6" customFormat="1" ht="26.1" customHeight="1" x14ac:dyDescent="0.2">
      <c r="A12" s="114" t="s">
        <v>635</v>
      </c>
      <c r="B12" s="239" t="s">
        <v>636</v>
      </c>
      <c r="C12" s="239"/>
      <c r="D12" s="239"/>
      <c r="E12" s="239"/>
    </row>
    <row r="13" spans="1:8" s="6" customFormat="1" ht="26.1" customHeight="1" x14ac:dyDescent="0.2">
      <c r="A13" s="114" t="s">
        <v>637</v>
      </c>
      <c r="B13" s="239" t="s">
        <v>638</v>
      </c>
      <c r="C13" s="239"/>
      <c r="D13" s="239"/>
      <c r="E13" s="239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3" t="s">
        <v>639</v>
      </c>
      <c r="B15" s="9" t="s">
        <v>640</v>
      </c>
    </row>
    <row r="16" spans="1:8" s="6" customFormat="1" ht="12.95" customHeight="1" x14ac:dyDescent="0.2">
      <c r="A16" s="114" t="s">
        <v>641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614</v>
      </c>
    </row>
    <row r="19" spans="1:4" s="6" customFormat="1" ht="12.95" customHeight="1" x14ac:dyDescent="0.2">
      <c r="A19" s="115" t="s">
        <v>642</v>
      </c>
    </row>
    <row r="20" spans="1:4" s="6" customFormat="1" ht="12.95" customHeight="1" x14ac:dyDescent="0.2">
      <c r="A20" s="115" t="s">
        <v>643</v>
      </c>
    </row>
    <row r="21" spans="1:4" s="6" customFormat="1" x14ac:dyDescent="0.2">
      <c r="A21" s="8"/>
    </row>
    <row r="22" spans="1:4" s="6" customFormat="1" x14ac:dyDescent="0.2">
      <c r="A22" s="8" t="s">
        <v>644</v>
      </c>
      <c r="B22" s="8"/>
      <c r="C22" s="8"/>
      <c r="D22" s="8"/>
    </row>
    <row r="23" spans="1:4" s="6" customFormat="1" x14ac:dyDescent="0.2">
      <c r="A23" s="8" t="s">
        <v>645</v>
      </c>
      <c r="B23" s="8"/>
      <c r="C23" s="8"/>
      <c r="D23" s="8"/>
    </row>
    <row r="24" spans="1:4" s="6" customFormat="1" x14ac:dyDescent="0.2">
      <c r="A24" s="8" t="s">
        <v>646</v>
      </c>
      <c r="B24" s="8"/>
      <c r="C24" s="8"/>
      <c r="D24" s="8"/>
    </row>
    <row r="25" spans="1:4" s="6" customFormat="1" x14ac:dyDescent="0.2">
      <c r="A25" s="8" t="s">
        <v>647</v>
      </c>
      <c r="B25" s="8"/>
      <c r="C25" s="8"/>
      <c r="D25" s="8"/>
    </row>
    <row r="26" spans="1:4" s="6" customFormat="1" x14ac:dyDescent="0.2">
      <c r="A26" s="8" t="s">
        <v>648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649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3" t="s">
        <v>650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  <pageSetUpPr fitToPage="1"/>
  </sheetPr>
  <dimension ref="A1:K243"/>
  <sheetViews>
    <sheetView view="pageBreakPreview" topLeftCell="D1" zoomScale="90" zoomScaleNormal="100" zoomScaleSheetLayoutView="90" workbookViewId="0">
      <selection activeCell="H194" sqref="H194"/>
    </sheetView>
  </sheetViews>
  <sheetFormatPr baseColWidth="10" defaultColWidth="9.140625" defaultRowHeight="11.25" x14ac:dyDescent="0.2"/>
  <cols>
    <col min="1" max="1" width="19.140625" style="38" customWidth="1"/>
    <col min="2" max="2" width="64.5703125" style="38" customWidth="1"/>
    <col min="3" max="3" width="16.42578125" style="38" customWidth="1"/>
    <col min="4" max="4" width="19.140625" style="38" customWidth="1"/>
    <col min="5" max="5" width="24.5703125" style="38" customWidth="1"/>
    <col min="6" max="6" width="22.7109375" style="38" customWidth="1"/>
    <col min="7" max="7" width="16.7109375" style="38" customWidth="1"/>
    <col min="8" max="8" width="29.5703125" style="38" customWidth="1"/>
    <col min="9" max="9" width="9.140625" style="38"/>
    <col min="10" max="10" width="10" style="38" bestFit="1" customWidth="1"/>
    <col min="11" max="16384" width="9.140625" style="38"/>
  </cols>
  <sheetData>
    <row r="1" spans="1:8" s="35" customFormat="1" ht="18.95" customHeight="1" x14ac:dyDescent="0.25">
      <c r="A1" s="216" t="str">
        <f>'Notas a los Edos Financieros'!A1</f>
        <v>ACADEMIA METROPOLITANA DE SEGURIDAD PÚBLICA DE LEÓN, GUANAJUATO</v>
      </c>
      <c r="B1" s="217"/>
      <c r="C1" s="217"/>
      <c r="D1" s="217"/>
      <c r="E1" s="217"/>
      <c r="F1" s="217"/>
      <c r="G1" s="34" t="s">
        <v>0</v>
      </c>
      <c r="H1" s="43">
        <f>'Notas a los Edos Financieros'!D1</f>
        <v>2022</v>
      </c>
    </row>
    <row r="2" spans="1:8" s="35" customFormat="1" ht="18.95" customHeight="1" x14ac:dyDescent="0.25">
      <c r="A2" s="216" t="s">
        <v>65</v>
      </c>
      <c r="B2" s="217"/>
      <c r="C2" s="217"/>
      <c r="D2" s="217"/>
      <c r="E2" s="217"/>
      <c r="F2" s="217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216" t="str">
        <f>'Notas a los Edos Financieros'!A3</f>
        <v>Correspondiente del 01 de Enero al 31 de Diciembre de 2022</v>
      </c>
      <c r="B3" s="217"/>
      <c r="C3" s="217"/>
      <c r="D3" s="217"/>
      <c r="E3" s="217"/>
      <c r="F3" s="217"/>
      <c r="G3" s="34" t="s">
        <v>4</v>
      </c>
      <c r="H3" s="43">
        <f>'Notas a los Edos Financieros'!D3</f>
        <v>4</v>
      </c>
    </row>
    <row r="4" spans="1:8" x14ac:dyDescent="0.2">
      <c r="A4" s="36" t="s">
        <v>66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67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68</v>
      </c>
      <c r="B7" s="39" t="s">
        <v>69</v>
      </c>
      <c r="C7" s="39" t="s">
        <v>70</v>
      </c>
      <c r="D7" s="39" t="s">
        <v>71</v>
      </c>
      <c r="E7" s="39"/>
      <c r="F7" s="39"/>
      <c r="G7" s="39"/>
      <c r="H7" s="39"/>
    </row>
    <row r="8" spans="1:8" x14ac:dyDescent="0.2">
      <c r="A8" s="40">
        <v>1114</v>
      </c>
      <c r="B8" s="38" t="s">
        <v>72</v>
      </c>
      <c r="C8" s="42">
        <v>0</v>
      </c>
    </row>
    <row r="9" spans="1:8" x14ac:dyDescent="0.2">
      <c r="A9" s="40">
        <v>1115</v>
      </c>
      <c r="B9" s="38" t="s">
        <v>73</v>
      </c>
      <c r="C9" s="42">
        <v>0</v>
      </c>
    </row>
    <row r="10" spans="1:8" x14ac:dyDescent="0.2">
      <c r="A10" s="40">
        <v>1121</v>
      </c>
      <c r="B10" s="38" t="s">
        <v>74</v>
      </c>
      <c r="C10" s="42">
        <v>0</v>
      </c>
    </row>
    <row r="11" spans="1:8" x14ac:dyDescent="0.2">
      <c r="A11" s="40">
        <v>1211</v>
      </c>
      <c r="B11" s="38" t="s">
        <v>75</v>
      </c>
      <c r="C11" s="42">
        <v>0</v>
      </c>
      <c r="E11" s="42"/>
    </row>
    <row r="13" spans="1:8" x14ac:dyDescent="0.2">
      <c r="A13" s="37" t="s">
        <v>76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68</v>
      </c>
      <c r="B14" s="39" t="s">
        <v>69</v>
      </c>
      <c r="C14" s="39" t="s">
        <v>70</v>
      </c>
      <c r="D14" s="39">
        <v>2021</v>
      </c>
      <c r="E14" s="39">
        <f>D14-1</f>
        <v>2020</v>
      </c>
      <c r="F14" s="39">
        <f>E14-1</f>
        <v>2019</v>
      </c>
      <c r="G14" s="39">
        <f>F14-1</f>
        <v>2018</v>
      </c>
      <c r="H14" s="39" t="s">
        <v>77</v>
      </c>
    </row>
    <row r="15" spans="1:8" x14ac:dyDescent="0.2">
      <c r="A15" s="173">
        <v>1122</v>
      </c>
      <c r="B15" s="174" t="s">
        <v>78</v>
      </c>
      <c r="C15" s="175">
        <f>+C16</f>
        <v>907500</v>
      </c>
      <c r="D15" s="175">
        <f t="shared" ref="D15:G15" si="0">+D16</f>
        <v>907500</v>
      </c>
      <c r="E15" s="176">
        <f t="shared" si="0"/>
        <v>0</v>
      </c>
      <c r="F15" s="176">
        <f t="shared" si="0"/>
        <v>0</v>
      </c>
      <c r="G15" s="176">
        <f t="shared" si="0"/>
        <v>0</v>
      </c>
      <c r="H15" s="177"/>
    </row>
    <row r="16" spans="1:8" s="152" customFormat="1" x14ac:dyDescent="0.2">
      <c r="A16" s="173" t="s">
        <v>651</v>
      </c>
      <c r="B16" s="174" t="s">
        <v>652</v>
      </c>
      <c r="C16" s="175">
        <f>SUM(C17:C17)</f>
        <v>907500</v>
      </c>
      <c r="D16" s="175">
        <f>SUM(D17:D17)</f>
        <v>907500</v>
      </c>
      <c r="E16" s="175">
        <f>SUM(E17:E17)</f>
        <v>0</v>
      </c>
      <c r="F16" s="175">
        <f>SUM(F17:F17)</f>
        <v>0</v>
      </c>
      <c r="G16" s="175">
        <f>SUM(G17:G17)</f>
        <v>0</v>
      </c>
      <c r="H16" s="174"/>
    </row>
    <row r="17" spans="1:8" x14ac:dyDescent="0.2">
      <c r="A17" s="40" t="s">
        <v>653</v>
      </c>
      <c r="B17" s="38" t="s">
        <v>654</v>
      </c>
      <c r="C17" s="42">
        <v>907500</v>
      </c>
      <c r="D17" s="42">
        <v>907500</v>
      </c>
      <c r="E17" s="42">
        <v>0</v>
      </c>
      <c r="F17" s="42">
        <v>0</v>
      </c>
      <c r="G17" s="42">
        <v>0</v>
      </c>
      <c r="H17" s="167" t="s">
        <v>659</v>
      </c>
    </row>
    <row r="18" spans="1:8" x14ac:dyDescent="0.2">
      <c r="A18" s="40">
        <v>1124</v>
      </c>
      <c r="B18" s="38" t="s">
        <v>79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167" t="s">
        <v>659</v>
      </c>
    </row>
    <row r="20" spans="1:8" x14ac:dyDescent="0.2">
      <c r="A20" s="37" t="s">
        <v>80</v>
      </c>
      <c r="B20" s="37"/>
      <c r="C20" s="37"/>
      <c r="D20" s="37"/>
      <c r="E20" s="37"/>
      <c r="F20" s="37"/>
      <c r="G20" s="37"/>
      <c r="H20" s="37"/>
    </row>
    <row r="21" spans="1:8" x14ac:dyDescent="0.2">
      <c r="A21" s="39" t="s">
        <v>68</v>
      </c>
      <c r="B21" s="39" t="s">
        <v>69</v>
      </c>
      <c r="C21" s="39" t="s">
        <v>70</v>
      </c>
      <c r="D21" s="39" t="s">
        <v>81</v>
      </c>
      <c r="E21" s="39" t="s">
        <v>82</v>
      </c>
      <c r="F21" s="39" t="s">
        <v>83</v>
      </c>
      <c r="G21" s="39" t="s">
        <v>84</v>
      </c>
      <c r="H21" s="39" t="s">
        <v>85</v>
      </c>
    </row>
    <row r="22" spans="1:8" x14ac:dyDescent="0.2">
      <c r="A22" s="173">
        <v>1123</v>
      </c>
      <c r="B22" s="174" t="s">
        <v>86</v>
      </c>
      <c r="C22" s="175">
        <f>+C23</f>
        <v>113649.98</v>
      </c>
      <c r="D22" s="175">
        <f>+D23</f>
        <v>113649.98</v>
      </c>
      <c r="E22" s="175">
        <f t="shared" ref="E22:G22" si="1">+E23</f>
        <v>0</v>
      </c>
      <c r="F22" s="175">
        <f t="shared" si="1"/>
        <v>0</v>
      </c>
      <c r="G22" s="175">
        <f t="shared" si="1"/>
        <v>0</v>
      </c>
      <c r="H22" s="175"/>
    </row>
    <row r="23" spans="1:8" s="152" customFormat="1" x14ac:dyDescent="0.2">
      <c r="A23" s="173" t="s">
        <v>655</v>
      </c>
      <c r="B23" s="174" t="s">
        <v>656</v>
      </c>
      <c r="C23" s="175">
        <f>+C24+C25+C26</f>
        <v>113649.98</v>
      </c>
      <c r="D23" s="175">
        <f t="shared" ref="D23:G23" si="2">+D24+D25+D26</f>
        <v>113649.98</v>
      </c>
      <c r="E23" s="175">
        <f t="shared" si="2"/>
        <v>0</v>
      </c>
      <c r="F23" s="175">
        <f t="shared" si="2"/>
        <v>0</v>
      </c>
      <c r="G23" s="175">
        <f t="shared" si="2"/>
        <v>0</v>
      </c>
      <c r="H23" s="175"/>
    </row>
    <row r="24" spans="1:8" x14ac:dyDescent="0.2">
      <c r="A24" s="40" t="s">
        <v>657</v>
      </c>
      <c r="B24" s="38" t="s">
        <v>658</v>
      </c>
      <c r="C24" s="42">
        <v>-0.02</v>
      </c>
      <c r="D24" s="42">
        <v>-0.02</v>
      </c>
      <c r="E24" s="42">
        <v>0</v>
      </c>
      <c r="F24" s="42">
        <v>0</v>
      </c>
      <c r="G24" s="42">
        <v>0</v>
      </c>
      <c r="H24" s="167" t="s">
        <v>659</v>
      </c>
    </row>
    <row r="25" spans="1:8" x14ac:dyDescent="0.2">
      <c r="A25" s="40" t="s">
        <v>869</v>
      </c>
      <c r="B25" s="38" t="s">
        <v>870</v>
      </c>
      <c r="C25" s="42">
        <v>113300</v>
      </c>
      <c r="D25" s="42">
        <v>113300</v>
      </c>
      <c r="E25" s="42">
        <v>0</v>
      </c>
      <c r="F25" s="42">
        <v>0</v>
      </c>
      <c r="G25" s="42">
        <v>0</v>
      </c>
      <c r="H25" s="167" t="s">
        <v>659</v>
      </c>
    </row>
    <row r="26" spans="1:8" s="152" customFormat="1" x14ac:dyDescent="0.2">
      <c r="A26" s="173" t="s">
        <v>857</v>
      </c>
      <c r="B26" s="174" t="s">
        <v>858</v>
      </c>
      <c r="C26" s="175">
        <f>+C27</f>
        <v>350</v>
      </c>
      <c r="D26" s="175">
        <f>+D27</f>
        <v>350</v>
      </c>
      <c r="E26" s="175">
        <f t="shared" ref="E26:H26" si="3">+E27</f>
        <v>0</v>
      </c>
      <c r="F26" s="175">
        <f t="shared" si="3"/>
        <v>0</v>
      </c>
      <c r="G26" s="175">
        <f t="shared" si="3"/>
        <v>0</v>
      </c>
      <c r="H26" s="175">
        <f t="shared" si="3"/>
        <v>0</v>
      </c>
    </row>
    <row r="27" spans="1:8" s="152" customFormat="1" x14ac:dyDescent="0.2">
      <c r="A27" s="173" t="s">
        <v>859</v>
      </c>
      <c r="B27" s="174" t="s">
        <v>860</v>
      </c>
      <c r="C27" s="175">
        <f t="shared" ref="C27:H27" si="4">SUM(C28:C28)</f>
        <v>350</v>
      </c>
      <c r="D27" s="175">
        <f t="shared" si="4"/>
        <v>350</v>
      </c>
      <c r="E27" s="175">
        <f t="shared" si="4"/>
        <v>0</v>
      </c>
      <c r="F27" s="175">
        <f t="shared" si="4"/>
        <v>0</v>
      </c>
      <c r="G27" s="175">
        <f t="shared" si="4"/>
        <v>0</v>
      </c>
      <c r="H27" s="175">
        <f t="shared" si="4"/>
        <v>0</v>
      </c>
    </row>
    <row r="28" spans="1:8" x14ac:dyDescent="0.2">
      <c r="A28" s="40" t="s">
        <v>861</v>
      </c>
      <c r="B28" s="38" t="s">
        <v>862</v>
      </c>
      <c r="C28" s="42">
        <v>350</v>
      </c>
      <c r="D28" s="42">
        <v>350</v>
      </c>
      <c r="E28" s="42">
        <v>0</v>
      </c>
      <c r="F28" s="42">
        <v>0</v>
      </c>
      <c r="G28" s="42">
        <v>0</v>
      </c>
      <c r="H28" s="167" t="s">
        <v>659</v>
      </c>
    </row>
    <row r="29" spans="1:8" x14ac:dyDescent="0.2">
      <c r="A29" s="40">
        <v>1125</v>
      </c>
      <c r="B29" s="38" t="s">
        <v>87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</row>
    <row r="30" spans="1:8" x14ac:dyDescent="0.2">
      <c r="A30" s="130">
        <v>1126</v>
      </c>
      <c r="B30" s="131" t="s">
        <v>88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</row>
    <row r="31" spans="1:8" x14ac:dyDescent="0.2">
      <c r="A31" s="178">
        <v>1129</v>
      </c>
      <c r="B31" s="179" t="s">
        <v>89</v>
      </c>
      <c r="C31" s="175">
        <f>SUM(C32:C32)</f>
        <v>3173189.85</v>
      </c>
      <c r="D31" s="175">
        <f>SUM(D32:D32)</f>
        <v>3173189.85</v>
      </c>
      <c r="E31" s="176">
        <v>0</v>
      </c>
      <c r="F31" s="176">
        <v>0</v>
      </c>
      <c r="G31" s="176">
        <v>0</v>
      </c>
      <c r="H31" s="177"/>
    </row>
    <row r="32" spans="1:8" x14ac:dyDescent="0.2">
      <c r="A32" s="130" t="s">
        <v>660</v>
      </c>
      <c r="B32" s="131" t="s">
        <v>661</v>
      </c>
      <c r="C32" s="42">
        <v>3173189.85</v>
      </c>
      <c r="D32" s="42">
        <v>3173189.85</v>
      </c>
      <c r="E32" s="42">
        <v>0</v>
      </c>
      <c r="F32" s="42">
        <v>0</v>
      </c>
      <c r="G32" s="42">
        <v>0</v>
      </c>
      <c r="H32" s="38" t="s">
        <v>662</v>
      </c>
    </row>
    <row r="33" spans="1:8" x14ac:dyDescent="0.2">
      <c r="A33" s="40">
        <v>1131</v>
      </c>
      <c r="B33" s="38" t="s">
        <v>90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</row>
    <row r="34" spans="1:8" x14ac:dyDescent="0.2">
      <c r="A34" s="40">
        <v>1132</v>
      </c>
      <c r="B34" s="38" t="s">
        <v>91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</row>
    <row r="35" spans="1:8" x14ac:dyDescent="0.2">
      <c r="A35" s="40">
        <v>1133</v>
      </c>
      <c r="B35" s="38" t="s">
        <v>92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8" x14ac:dyDescent="0.2">
      <c r="A36" s="40">
        <v>1134</v>
      </c>
      <c r="B36" s="38" t="s">
        <v>93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</row>
    <row r="37" spans="1:8" x14ac:dyDescent="0.2">
      <c r="A37" s="40">
        <v>1139</v>
      </c>
      <c r="B37" s="38" t="s">
        <v>94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</row>
    <row r="38" spans="1:8" x14ac:dyDescent="0.2">
      <c r="D38" s="42"/>
    </row>
    <row r="39" spans="1:8" x14ac:dyDescent="0.2">
      <c r="A39" s="37" t="s">
        <v>95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68</v>
      </c>
      <c r="B40" s="39" t="s">
        <v>69</v>
      </c>
      <c r="C40" s="39" t="s">
        <v>70</v>
      </c>
      <c r="D40" s="39" t="s">
        <v>96</v>
      </c>
      <c r="E40" s="39" t="s">
        <v>97</v>
      </c>
      <c r="F40" s="39" t="s">
        <v>98</v>
      </c>
      <c r="G40" s="39" t="s">
        <v>99</v>
      </c>
      <c r="H40" s="39"/>
    </row>
    <row r="41" spans="1:8" x14ac:dyDescent="0.2">
      <c r="A41" s="40">
        <v>1140</v>
      </c>
      <c r="B41" s="38" t="s">
        <v>100</v>
      </c>
      <c r="C41" s="42">
        <v>0</v>
      </c>
    </row>
    <row r="42" spans="1:8" x14ac:dyDescent="0.2">
      <c r="A42" s="40">
        <v>1141</v>
      </c>
      <c r="B42" s="38" t="s">
        <v>101</v>
      </c>
      <c r="C42" s="42">
        <v>0</v>
      </c>
    </row>
    <row r="43" spans="1:8" x14ac:dyDescent="0.2">
      <c r="A43" s="40">
        <v>1142</v>
      </c>
      <c r="B43" s="38" t="s">
        <v>102</v>
      </c>
      <c r="C43" s="42">
        <v>0</v>
      </c>
    </row>
    <row r="44" spans="1:8" x14ac:dyDescent="0.2">
      <c r="A44" s="40">
        <v>1143</v>
      </c>
      <c r="B44" s="38" t="s">
        <v>103</v>
      </c>
      <c r="C44" s="42">
        <v>0</v>
      </c>
    </row>
    <row r="45" spans="1:8" x14ac:dyDescent="0.2">
      <c r="A45" s="40">
        <v>1144</v>
      </c>
      <c r="B45" s="38" t="s">
        <v>104</v>
      </c>
      <c r="C45" s="42">
        <v>0</v>
      </c>
    </row>
    <row r="46" spans="1:8" x14ac:dyDescent="0.2">
      <c r="A46" s="40">
        <v>1145</v>
      </c>
      <c r="B46" s="38" t="s">
        <v>105</v>
      </c>
      <c r="C46" s="42">
        <v>0</v>
      </c>
    </row>
    <row r="48" spans="1:8" x14ac:dyDescent="0.2">
      <c r="A48" s="37" t="s">
        <v>106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68</v>
      </c>
      <c r="B49" s="39" t="s">
        <v>69</v>
      </c>
      <c r="C49" s="39" t="s">
        <v>70</v>
      </c>
      <c r="D49" s="39" t="s">
        <v>107</v>
      </c>
      <c r="E49" s="39" t="s">
        <v>108</v>
      </c>
      <c r="F49" s="39" t="s">
        <v>109</v>
      </c>
      <c r="G49" s="39"/>
      <c r="H49" s="39"/>
    </row>
    <row r="50" spans="1:8" x14ac:dyDescent="0.2">
      <c r="A50" s="173">
        <v>1150</v>
      </c>
      <c r="B50" s="174" t="s">
        <v>110</v>
      </c>
      <c r="C50" s="175">
        <f>+C51</f>
        <v>909610.99000000011</v>
      </c>
      <c r="D50" s="174"/>
      <c r="E50" s="177"/>
      <c r="F50" s="177"/>
      <c r="G50" s="177"/>
      <c r="H50" s="177"/>
    </row>
    <row r="51" spans="1:8" x14ac:dyDescent="0.2">
      <c r="A51" s="173">
        <v>1151</v>
      </c>
      <c r="B51" s="174" t="s">
        <v>111</v>
      </c>
      <c r="C51" s="175">
        <f>SUM(C52:C79)</f>
        <v>909610.99000000011</v>
      </c>
      <c r="D51" s="174"/>
      <c r="E51" s="177"/>
      <c r="F51" s="177"/>
      <c r="G51" s="177"/>
      <c r="H51" s="177"/>
    </row>
    <row r="52" spans="1:8" x14ac:dyDescent="0.2">
      <c r="A52" s="40" t="s">
        <v>663</v>
      </c>
      <c r="B52" s="38" t="s">
        <v>664</v>
      </c>
      <c r="C52" s="42">
        <v>139944.4</v>
      </c>
      <c r="D52" s="38" t="s">
        <v>719</v>
      </c>
    </row>
    <row r="53" spans="1:8" x14ac:dyDescent="0.2">
      <c r="A53" s="40" t="s">
        <v>665</v>
      </c>
      <c r="B53" s="38" t="s">
        <v>666</v>
      </c>
      <c r="C53" s="42">
        <v>60768.99</v>
      </c>
      <c r="D53" s="38" t="s">
        <v>719</v>
      </c>
    </row>
    <row r="54" spans="1:8" x14ac:dyDescent="0.2">
      <c r="A54" s="40" t="s">
        <v>667</v>
      </c>
      <c r="B54" s="38" t="s">
        <v>668</v>
      </c>
      <c r="C54" s="42">
        <v>7741</v>
      </c>
      <c r="D54" s="38" t="s">
        <v>719</v>
      </c>
    </row>
    <row r="55" spans="1:8" x14ac:dyDescent="0.2">
      <c r="A55" s="40" t="s">
        <v>669</v>
      </c>
      <c r="B55" s="38" t="s">
        <v>670</v>
      </c>
      <c r="C55" s="42">
        <v>21210.91</v>
      </c>
      <c r="D55" s="38" t="s">
        <v>719</v>
      </c>
    </row>
    <row r="56" spans="1:8" x14ac:dyDescent="0.2">
      <c r="A56" s="40" t="s">
        <v>671</v>
      </c>
      <c r="B56" s="38" t="s">
        <v>672</v>
      </c>
      <c r="C56" s="42">
        <v>6628.93</v>
      </c>
      <c r="D56" s="38" t="s">
        <v>719</v>
      </c>
    </row>
    <row r="57" spans="1:8" x14ac:dyDescent="0.2">
      <c r="A57" s="40" t="s">
        <v>673</v>
      </c>
      <c r="B57" s="38" t="s">
        <v>674</v>
      </c>
      <c r="C57" s="42">
        <v>2569.64</v>
      </c>
      <c r="D57" s="38" t="s">
        <v>719</v>
      </c>
    </row>
    <row r="58" spans="1:8" x14ac:dyDescent="0.2">
      <c r="A58" s="40" t="s">
        <v>675</v>
      </c>
      <c r="B58" s="38" t="s">
        <v>676</v>
      </c>
      <c r="C58" s="42">
        <v>3489.66</v>
      </c>
      <c r="D58" s="38" t="s">
        <v>719</v>
      </c>
    </row>
    <row r="59" spans="1:8" x14ac:dyDescent="0.2">
      <c r="A59" s="40" t="s">
        <v>677</v>
      </c>
      <c r="B59" s="38" t="s">
        <v>678</v>
      </c>
      <c r="C59" s="42">
        <v>965.07</v>
      </c>
      <c r="D59" s="38" t="s">
        <v>719</v>
      </c>
    </row>
    <row r="60" spans="1:8" x14ac:dyDescent="0.2">
      <c r="A60" s="40" t="s">
        <v>679</v>
      </c>
      <c r="B60" s="38" t="s">
        <v>680</v>
      </c>
      <c r="C60" s="42">
        <v>1137.23</v>
      </c>
      <c r="D60" s="38" t="s">
        <v>719</v>
      </c>
    </row>
    <row r="61" spans="1:8" x14ac:dyDescent="0.2">
      <c r="A61" s="40" t="s">
        <v>681</v>
      </c>
      <c r="B61" s="38" t="s">
        <v>682</v>
      </c>
      <c r="C61" s="42">
        <v>8907.6299999999992</v>
      </c>
      <c r="D61" s="38" t="s">
        <v>719</v>
      </c>
    </row>
    <row r="62" spans="1:8" x14ac:dyDescent="0.2">
      <c r="A62" s="40" t="s">
        <v>683</v>
      </c>
      <c r="B62" s="38" t="s">
        <v>684</v>
      </c>
      <c r="C62" s="42">
        <v>55121.07</v>
      </c>
      <c r="D62" s="38" t="s">
        <v>719</v>
      </c>
    </row>
    <row r="63" spans="1:8" x14ac:dyDescent="0.2">
      <c r="A63" s="40" t="s">
        <v>685</v>
      </c>
      <c r="B63" s="38" t="s">
        <v>686</v>
      </c>
      <c r="C63" s="42">
        <v>4889.1099999999997</v>
      </c>
      <c r="D63" s="38" t="s">
        <v>719</v>
      </c>
    </row>
    <row r="64" spans="1:8" x14ac:dyDescent="0.2">
      <c r="A64" s="40" t="s">
        <v>687</v>
      </c>
      <c r="B64" s="38" t="s">
        <v>688</v>
      </c>
      <c r="C64" s="42">
        <v>4828.3</v>
      </c>
      <c r="D64" s="38" t="s">
        <v>719</v>
      </c>
    </row>
    <row r="65" spans="1:4" x14ac:dyDescent="0.2">
      <c r="A65" s="40" t="s">
        <v>689</v>
      </c>
      <c r="B65" s="38" t="s">
        <v>690</v>
      </c>
      <c r="C65" s="42">
        <v>71540.399999999994</v>
      </c>
      <c r="D65" s="38" t="s">
        <v>719</v>
      </c>
    </row>
    <row r="66" spans="1:4" x14ac:dyDescent="0.2">
      <c r="A66" s="40" t="s">
        <v>691</v>
      </c>
      <c r="B66" s="38" t="s">
        <v>692</v>
      </c>
      <c r="C66" s="42">
        <v>48063.8</v>
      </c>
      <c r="D66" s="38" t="s">
        <v>719</v>
      </c>
    </row>
    <row r="67" spans="1:4" x14ac:dyDescent="0.2">
      <c r="A67" s="40" t="s">
        <v>693</v>
      </c>
      <c r="B67" s="38" t="s">
        <v>694</v>
      </c>
      <c r="C67" s="42">
        <v>2154.9499999999998</v>
      </c>
      <c r="D67" s="38" t="s">
        <v>719</v>
      </c>
    </row>
    <row r="68" spans="1:4" x14ac:dyDescent="0.2">
      <c r="A68" s="40" t="s">
        <v>695</v>
      </c>
      <c r="B68" s="38" t="s">
        <v>696</v>
      </c>
      <c r="C68" s="42">
        <v>21539.82</v>
      </c>
      <c r="D68" s="38" t="s">
        <v>719</v>
      </c>
    </row>
    <row r="69" spans="1:4" x14ac:dyDescent="0.2">
      <c r="A69" s="40" t="s">
        <v>697</v>
      </c>
      <c r="B69" s="38" t="s">
        <v>698</v>
      </c>
      <c r="C69" s="42">
        <v>17112.97</v>
      </c>
      <c r="D69" s="38" t="s">
        <v>719</v>
      </c>
    </row>
    <row r="70" spans="1:4" x14ac:dyDescent="0.2">
      <c r="A70" s="40" t="s">
        <v>699</v>
      </c>
      <c r="B70" s="38" t="s">
        <v>700</v>
      </c>
      <c r="C70" s="42">
        <v>3269.1</v>
      </c>
      <c r="D70" s="38" t="s">
        <v>719</v>
      </c>
    </row>
    <row r="71" spans="1:4" x14ac:dyDescent="0.2">
      <c r="A71" s="40" t="s">
        <v>701</v>
      </c>
      <c r="B71" s="38" t="s">
        <v>702</v>
      </c>
      <c r="C71" s="42">
        <v>293613.58</v>
      </c>
      <c r="D71" s="38" t="s">
        <v>719</v>
      </c>
    </row>
    <row r="72" spans="1:4" x14ac:dyDescent="0.2">
      <c r="A72" s="40" t="s">
        <v>703</v>
      </c>
      <c r="B72" s="38" t="s">
        <v>704</v>
      </c>
      <c r="C72" s="42">
        <v>75442.7</v>
      </c>
      <c r="D72" s="38" t="s">
        <v>719</v>
      </c>
    </row>
    <row r="73" spans="1:4" x14ac:dyDescent="0.2">
      <c r="A73" s="40" t="s">
        <v>705</v>
      </c>
      <c r="B73" s="38" t="s">
        <v>706</v>
      </c>
      <c r="C73" s="42">
        <v>69.81</v>
      </c>
      <c r="D73" s="38" t="s">
        <v>719</v>
      </c>
    </row>
    <row r="74" spans="1:4" x14ac:dyDescent="0.2">
      <c r="A74" s="40" t="s">
        <v>707</v>
      </c>
      <c r="B74" s="38" t="s">
        <v>708</v>
      </c>
      <c r="C74" s="42">
        <v>306.02</v>
      </c>
      <c r="D74" s="38" t="s">
        <v>719</v>
      </c>
    </row>
    <row r="75" spans="1:4" x14ac:dyDescent="0.2">
      <c r="A75" s="40" t="s">
        <v>709</v>
      </c>
      <c r="B75" s="38" t="s">
        <v>710</v>
      </c>
      <c r="C75" s="42">
        <v>12478.51</v>
      </c>
      <c r="D75" s="38" t="s">
        <v>719</v>
      </c>
    </row>
    <row r="76" spans="1:4" x14ac:dyDescent="0.2">
      <c r="A76" s="40" t="s">
        <v>711</v>
      </c>
      <c r="B76" s="38" t="s">
        <v>712</v>
      </c>
      <c r="C76" s="42">
        <v>30286.720000000001</v>
      </c>
      <c r="D76" s="38" t="s">
        <v>719</v>
      </c>
    </row>
    <row r="77" spans="1:4" x14ac:dyDescent="0.2">
      <c r="A77" s="40" t="s">
        <v>713</v>
      </c>
      <c r="B77" s="38" t="s">
        <v>714</v>
      </c>
      <c r="C77" s="42">
        <v>5954.92</v>
      </c>
      <c r="D77" s="38" t="s">
        <v>719</v>
      </c>
    </row>
    <row r="78" spans="1:4" x14ac:dyDescent="0.2">
      <c r="A78" s="40" t="s">
        <v>715</v>
      </c>
      <c r="B78" s="38" t="s">
        <v>716</v>
      </c>
      <c r="C78" s="42">
        <v>972.42</v>
      </c>
      <c r="D78" s="38" t="s">
        <v>719</v>
      </c>
    </row>
    <row r="79" spans="1:4" x14ac:dyDescent="0.2">
      <c r="A79" s="40" t="s">
        <v>717</v>
      </c>
      <c r="B79" s="38" t="s">
        <v>718</v>
      </c>
      <c r="C79" s="42">
        <v>8603.33</v>
      </c>
      <c r="D79" s="38" t="s">
        <v>719</v>
      </c>
    </row>
    <row r="81" spans="1:8" x14ac:dyDescent="0.2">
      <c r="A81" s="37" t="s">
        <v>112</v>
      </c>
      <c r="B81" s="37"/>
      <c r="C81" s="37"/>
      <c r="D81" s="37"/>
      <c r="E81" s="37"/>
      <c r="F81" s="37"/>
      <c r="G81" s="37"/>
      <c r="H81" s="37"/>
    </row>
    <row r="82" spans="1:8" x14ac:dyDescent="0.2">
      <c r="A82" s="39" t="s">
        <v>68</v>
      </c>
      <c r="B82" s="39" t="s">
        <v>69</v>
      </c>
      <c r="C82" s="39" t="s">
        <v>70</v>
      </c>
      <c r="D82" s="39" t="s">
        <v>71</v>
      </c>
      <c r="E82" s="39" t="s">
        <v>85</v>
      </c>
      <c r="F82" s="39"/>
      <c r="G82" s="39"/>
      <c r="H82" s="39"/>
    </row>
    <row r="83" spans="1:8" x14ac:dyDescent="0.2">
      <c r="A83" s="40">
        <v>1213</v>
      </c>
      <c r="B83" s="38" t="s">
        <v>113</v>
      </c>
      <c r="C83" s="42">
        <v>0</v>
      </c>
    </row>
    <row r="85" spans="1:8" x14ac:dyDescent="0.2">
      <c r="A85" s="37" t="s">
        <v>114</v>
      </c>
      <c r="B85" s="37"/>
      <c r="C85" s="37"/>
      <c r="D85" s="37"/>
      <c r="E85" s="37"/>
      <c r="F85" s="37"/>
      <c r="G85" s="37"/>
      <c r="H85" s="37"/>
    </row>
    <row r="86" spans="1:8" x14ac:dyDescent="0.2">
      <c r="A86" s="39" t="s">
        <v>68</v>
      </c>
      <c r="B86" s="39" t="s">
        <v>69</v>
      </c>
      <c r="C86" s="39" t="s">
        <v>70</v>
      </c>
      <c r="D86" s="39"/>
      <c r="E86" s="39"/>
      <c r="F86" s="39"/>
      <c r="G86" s="39"/>
      <c r="H86" s="39"/>
    </row>
    <row r="87" spans="1:8" x14ac:dyDescent="0.2">
      <c r="A87" s="40">
        <v>1214</v>
      </c>
      <c r="B87" s="38" t="s">
        <v>115</v>
      </c>
      <c r="C87" s="42">
        <v>0</v>
      </c>
    </row>
    <row r="89" spans="1:8" x14ac:dyDescent="0.2">
      <c r="A89" s="37" t="s">
        <v>116</v>
      </c>
      <c r="B89" s="37"/>
      <c r="C89" s="37"/>
      <c r="D89" s="37"/>
      <c r="E89" s="37"/>
      <c r="F89" s="37"/>
      <c r="G89" s="37"/>
      <c r="H89" s="37"/>
    </row>
    <row r="90" spans="1:8" x14ac:dyDescent="0.2">
      <c r="A90" s="39" t="s">
        <v>68</v>
      </c>
      <c r="B90" s="39" t="s">
        <v>69</v>
      </c>
      <c r="C90" s="39" t="s">
        <v>70</v>
      </c>
      <c r="D90" s="39" t="s">
        <v>117</v>
      </c>
      <c r="E90" s="39" t="s">
        <v>118</v>
      </c>
      <c r="F90" s="39" t="s">
        <v>107</v>
      </c>
      <c r="G90" s="39" t="s">
        <v>119</v>
      </c>
      <c r="H90" s="39" t="s">
        <v>120</v>
      </c>
    </row>
    <row r="91" spans="1:8" x14ac:dyDescent="0.2">
      <c r="A91" s="173">
        <v>1230</v>
      </c>
      <c r="B91" s="174" t="s">
        <v>121</v>
      </c>
      <c r="C91" s="175">
        <f>+C92+C93+C94+C95+C96+C101+C102</f>
        <v>296080.78999999998</v>
      </c>
      <c r="D91" s="176">
        <v>0</v>
      </c>
      <c r="E91" s="176">
        <v>0</v>
      </c>
      <c r="F91" s="177"/>
      <c r="G91" s="177"/>
      <c r="H91" s="177"/>
    </row>
    <row r="92" spans="1:8" x14ac:dyDescent="0.2">
      <c r="A92" s="40">
        <v>1231</v>
      </c>
      <c r="B92" s="38" t="s">
        <v>122</v>
      </c>
      <c r="C92" s="42">
        <v>0</v>
      </c>
      <c r="D92" s="42">
        <v>0</v>
      </c>
      <c r="E92" s="42">
        <v>0</v>
      </c>
    </row>
    <row r="93" spans="1:8" x14ac:dyDescent="0.2">
      <c r="A93" s="40">
        <v>1232</v>
      </c>
      <c r="B93" s="38" t="s">
        <v>123</v>
      </c>
      <c r="C93" s="42">
        <v>0</v>
      </c>
      <c r="D93" s="42">
        <v>0</v>
      </c>
      <c r="E93" s="42">
        <v>0</v>
      </c>
    </row>
    <row r="94" spans="1:8" x14ac:dyDescent="0.2">
      <c r="A94" s="40">
        <v>1233</v>
      </c>
      <c r="B94" s="38" t="s">
        <v>124</v>
      </c>
      <c r="C94" s="42">
        <v>0</v>
      </c>
      <c r="D94" s="42">
        <v>0</v>
      </c>
      <c r="E94" s="42">
        <v>0</v>
      </c>
    </row>
    <row r="95" spans="1:8" x14ac:dyDescent="0.2">
      <c r="A95" s="40">
        <v>1234</v>
      </c>
      <c r="B95" s="38" t="s">
        <v>125</v>
      </c>
      <c r="C95" s="42">
        <v>0</v>
      </c>
      <c r="D95" s="42">
        <v>0</v>
      </c>
      <c r="E95" s="42">
        <v>0</v>
      </c>
    </row>
    <row r="96" spans="1:8" x14ac:dyDescent="0.2">
      <c r="A96" s="173">
        <v>1235</v>
      </c>
      <c r="B96" s="174" t="s">
        <v>126</v>
      </c>
      <c r="C96" s="175">
        <f>+C97</f>
        <v>296080.78999999998</v>
      </c>
      <c r="D96" s="176">
        <f t="shared" ref="D96:E99" si="5">+D97</f>
        <v>0</v>
      </c>
      <c r="E96" s="176">
        <f t="shared" si="5"/>
        <v>0</v>
      </c>
      <c r="F96" s="177"/>
      <c r="G96" s="177"/>
      <c r="H96" s="177"/>
    </row>
    <row r="97" spans="1:11" x14ac:dyDescent="0.2">
      <c r="A97" s="40" t="s">
        <v>720</v>
      </c>
      <c r="B97" s="38" t="s">
        <v>721</v>
      </c>
      <c r="C97" s="42">
        <f>+C98</f>
        <v>296080.78999999998</v>
      </c>
      <c r="D97" s="42">
        <f t="shared" si="5"/>
        <v>0</v>
      </c>
      <c r="E97" s="42">
        <f t="shared" si="5"/>
        <v>0</v>
      </c>
    </row>
    <row r="98" spans="1:11" x14ac:dyDescent="0.2">
      <c r="A98" s="40" t="s">
        <v>722</v>
      </c>
      <c r="B98" s="38" t="s">
        <v>723</v>
      </c>
      <c r="C98" s="42">
        <f>+C99</f>
        <v>296080.78999999998</v>
      </c>
      <c r="D98" s="42">
        <f t="shared" si="5"/>
        <v>0</v>
      </c>
      <c r="E98" s="42">
        <f t="shared" si="5"/>
        <v>0</v>
      </c>
    </row>
    <row r="99" spans="1:11" x14ac:dyDescent="0.2">
      <c r="A99" s="40" t="s">
        <v>724</v>
      </c>
      <c r="B99" s="38" t="s">
        <v>725</v>
      </c>
      <c r="C99" s="42">
        <f>+C100</f>
        <v>296080.78999999998</v>
      </c>
      <c r="D99" s="42">
        <f t="shared" si="5"/>
        <v>0</v>
      </c>
      <c r="E99" s="42">
        <f t="shared" si="5"/>
        <v>0</v>
      </c>
    </row>
    <row r="100" spans="1:11" x14ac:dyDescent="0.2">
      <c r="A100" s="40" t="s">
        <v>726</v>
      </c>
      <c r="B100" s="38" t="s">
        <v>725</v>
      </c>
      <c r="C100" s="42">
        <v>296080.78999999998</v>
      </c>
      <c r="D100" s="42"/>
      <c r="E100" s="42"/>
      <c r="F100" s="38" t="s">
        <v>727</v>
      </c>
      <c r="G100" s="42"/>
    </row>
    <row r="101" spans="1:11" x14ac:dyDescent="0.2">
      <c r="A101" s="40">
        <v>1236</v>
      </c>
      <c r="B101" s="38" t="s">
        <v>127</v>
      </c>
      <c r="C101" s="42">
        <v>0</v>
      </c>
      <c r="D101" s="42">
        <v>0</v>
      </c>
      <c r="E101" s="42">
        <v>0</v>
      </c>
      <c r="G101" s="42"/>
    </row>
    <row r="102" spans="1:11" x14ac:dyDescent="0.2">
      <c r="A102" s="40">
        <v>1239</v>
      </c>
      <c r="B102" s="38" t="s">
        <v>128</v>
      </c>
      <c r="C102" s="42">
        <v>0</v>
      </c>
      <c r="D102" s="42">
        <v>0</v>
      </c>
      <c r="E102" s="42">
        <v>0</v>
      </c>
      <c r="G102" s="42"/>
      <c r="H102" s="42"/>
    </row>
    <row r="103" spans="1:11" x14ac:dyDescent="0.2">
      <c r="A103" s="173">
        <v>1240</v>
      </c>
      <c r="B103" s="174" t="s">
        <v>129</v>
      </c>
      <c r="C103" s="175">
        <f>+C104+C109+C113+C115+C119+C122+C127+C128</f>
        <v>8872963.129999999</v>
      </c>
      <c r="D103" s="175">
        <f>+D104+D109+D113+D115+D119+D122+D127+D128</f>
        <v>929126.23814508645</v>
      </c>
      <c r="E103" s="175">
        <f>+E104+E109+E113+E115+E119+E122+E127+E128</f>
        <v>5540804.8741345452</v>
      </c>
      <c r="F103" s="177"/>
      <c r="G103" s="176"/>
      <c r="H103" s="176"/>
      <c r="J103" s="42"/>
      <c r="K103" s="42"/>
    </row>
    <row r="104" spans="1:11" x14ac:dyDescent="0.2">
      <c r="A104" s="165">
        <v>1241</v>
      </c>
      <c r="B104" s="152" t="s">
        <v>130</v>
      </c>
      <c r="C104" s="166">
        <f>SUM(C105:C108)</f>
        <v>3307816.17</v>
      </c>
      <c r="D104" s="166">
        <f t="shared" ref="D104:E104" si="6">SUM(D105:D108)</f>
        <v>357682.75839750015</v>
      </c>
      <c r="E104" s="166">
        <f t="shared" si="6"/>
        <v>1439387.579169685</v>
      </c>
    </row>
    <row r="105" spans="1:11" x14ac:dyDescent="0.2">
      <c r="A105" s="40" t="s">
        <v>728</v>
      </c>
      <c r="B105" s="38" t="s">
        <v>729</v>
      </c>
      <c r="C105" s="42">
        <v>1178838.49</v>
      </c>
      <c r="D105" s="181">
        <v>103006.9597500002</v>
      </c>
      <c r="E105" s="181">
        <v>408913.01589594735</v>
      </c>
      <c r="F105" s="38" t="s">
        <v>727</v>
      </c>
      <c r="G105" s="151">
        <v>0.1</v>
      </c>
      <c r="J105" s="42"/>
    </row>
    <row r="106" spans="1:11" x14ac:dyDescent="0.2">
      <c r="A106" s="40" t="s">
        <v>730</v>
      </c>
      <c r="B106" s="38" t="s">
        <v>731</v>
      </c>
      <c r="C106" s="42">
        <v>1487</v>
      </c>
      <c r="D106" s="181">
        <v>-1</v>
      </c>
      <c r="E106" s="181">
        <v>1486</v>
      </c>
      <c r="F106" s="38" t="s">
        <v>727</v>
      </c>
      <c r="G106" s="151">
        <v>0.1</v>
      </c>
      <c r="H106" s="167"/>
    </row>
    <row r="107" spans="1:11" x14ac:dyDescent="0.2">
      <c r="A107" s="40" t="s">
        <v>732</v>
      </c>
      <c r="B107" s="38" t="s">
        <v>733</v>
      </c>
      <c r="C107" s="42">
        <v>569006.14</v>
      </c>
      <c r="D107" s="181">
        <v>145580.80319749998</v>
      </c>
      <c r="E107" s="181">
        <v>367302.09959040419</v>
      </c>
      <c r="F107" s="38" t="s">
        <v>727</v>
      </c>
      <c r="G107" s="151">
        <v>0.33300000000000002</v>
      </c>
      <c r="J107" s="42"/>
    </row>
    <row r="108" spans="1:11" x14ac:dyDescent="0.2">
      <c r="A108" s="40" t="s">
        <v>734</v>
      </c>
      <c r="B108" s="38" t="s">
        <v>735</v>
      </c>
      <c r="C108" s="42">
        <v>1558484.54</v>
      </c>
      <c r="D108" s="181">
        <v>109095.99545000002</v>
      </c>
      <c r="E108" s="181">
        <v>661686.46368333336</v>
      </c>
      <c r="F108" s="38" t="s">
        <v>727</v>
      </c>
      <c r="G108" s="151">
        <v>0.1</v>
      </c>
    </row>
    <row r="109" spans="1:11" x14ac:dyDescent="0.2">
      <c r="A109" s="165">
        <v>1242</v>
      </c>
      <c r="B109" s="152" t="s">
        <v>131</v>
      </c>
      <c r="C109" s="166">
        <f>SUM(C110:C112)</f>
        <v>254205.51</v>
      </c>
      <c r="D109" s="166">
        <f t="shared" ref="D109:E109" si="7">SUM(D110:D112)</f>
        <v>59061.683420000001</v>
      </c>
      <c r="E109" s="166">
        <f t="shared" si="7"/>
        <v>119716.64739358032</v>
      </c>
    </row>
    <row r="110" spans="1:11" x14ac:dyDescent="0.2">
      <c r="A110" s="40" t="s">
        <v>737</v>
      </c>
      <c r="B110" s="38" t="s">
        <v>736</v>
      </c>
      <c r="C110" s="42">
        <v>161084.13</v>
      </c>
      <c r="D110" s="181">
        <v>50963.829710000005</v>
      </c>
      <c r="E110" s="181">
        <v>109078.84370858032</v>
      </c>
      <c r="F110" s="38" t="s">
        <v>727</v>
      </c>
      <c r="G110" s="151">
        <v>0.33329999999999999</v>
      </c>
    </row>
    <row r="111" spans="1:11" x14ac:dyDescent="0.2">
      <c r="A111" s="40" t="s">
        <v>738</v>
      </c>
      <c r="B111" s="38" t="s">
        <v>739</v>
      </c>
      <c r="C111" s="42">
        <v>3534.87</v>
      </c>
      <c r="D111" s="181">
        <v>1176.77871</v>
      </c>
      <c r="E111" s="181">
        <v>1964.8786850000001</v>
      </c>
      <c r="F111" s="38" t="s">
        <v>727</v>
      </c>
      <c r="G111" s="151">
        <v>0.33329999999999999</v>
      </c>
    </row>
    <row r="112" spans="1:11" x14ac:dyDescent="0.2">
      <c r="A112" s="40" t="s">
        <v>740</v>
      </c>
      <c r="B112" s="38" t="s">
        <v>741</v>
      </c>
      <c r="C112" s="42">
        <v>89586.51</v>
      </c>
      <c r="D112" s="181">
        <v>6921.0749999999989</v>
      </c>
      <c r="E112" s="181">
        <v>8672.9249999999993</v>
      </c>
      <c r="F112" s="38" t="s">
        <v>727</v>
      </c>
      <c r="G112" s="151">
        <v>0.2</v>
      </c>
      <c r="H112" s="167"/>
    </row>
    <row r="113" spans="1:8" x14ac:dyDescent="0.2">
      <c r="A113" s="165">
        <v>1243</v>
      </c>
      <c r="B113" s="152" t="s">
        <v>132</v>
      </c>
      <c r="C113" s="166">
        <f>+C114</f>
        <v>7018.14</v>
      </c>
      <c r="D113" s="166">
        <f t="shared" ref="D113:E113" si="8">+D114</f>
        <v>95.5</v>
      </c>
      <c r="E113" s="166">
        <f t="shared" si="8"/>
        <v>5203.6379999999999</v>
      </c>
    </row>
    <row r="114" spans="1:8" x14ac:dyDescent="0.2">
      <c r="A114" s="40" t="s">
        <v>742</v>
      </c>
      <c r="B114" s="38" t="s">
        <v>743</v>
      </c>
      <c r="C114" s="42">
        <v>7018.14</v>
      </c>
      <c r="D114" s="181">
        <v>95.5</v>
      </c>
      <c r="E114" s="181">
        <v>5203.6379999999999</v>
      </c>
      <c r="F114" s="38" t="s">
        <v>727</v>
      </c>
      <c r="G114" s="151">
        <v>0.2</v>
      </c>
    </row>
    <row r="115" spans="1:8" x14ac:dyDescent="0.2">
      <c r="A115" s="165">
        <v>1244</v>
      </c>
      <c r="B115" s="152" t="s">
        <v>133</v>
      </c>
      <c r="C115" s="166">
        <f>SUM(C116:C118)</f>
        <v>4611633.2699999996</v>
      </c>
      <c r="D115" s="166">
        <f t="shared" ref="D115:E115" si="9">SUM(D116:D118)</f>
        <v>467613.72275862069</v>
      </c>
      <c r="E115" s="166">
        <f t="shared" si="9"/>
        <v>3625638.4763831343</v>
      </c>
      <c r="G115" s="151"/>
    </row>
    <row r="116" spans="1:8" x14ac:dyDescent="0.2">
      <c r="A116" s="40" t="s">
        <v>744</v>
      </c>
      <c r="B116" s="38" t="s">
        <v>745</v>
      </c>
      <c r="C116" s="42">
        <v>4159702.91</v>
      </c>
      <c r="D116" s="181">
        <v>428152.652</v>
      </c>
      <c r="E116" s="181">
        <v>3289711.28</v>
      </c>
      <c r="F116" s="38" t="s">
        <v>727</v>
      </c>
      <c r="G116" s="151">
        <v>0.2</v>
      </c>
    </row>
    <row r="117" spans="1:8" x14ac:dyDescent="0.2">
      <c r="A117" s="40" t="s">
        <v>746</v>
      </c>
      <c r="B117" s="38" t="s">
        <v>747</v>
      </c>
      <c r="C117" s="42">
        <v>254620.01</v>
      </c>
      <c r="D117" s="181">
        <v>-1</v>
      </c>
      <c r="E117" s="181">
        <v>254619.01</v>
      </c>
      <c r="F117" s="38" t="s">
        <v>727</v>
      </c>
      <c r="G117" s="151">
        <v>0.2</v>
      </c>
      <c r="H117" s="167"/>
    </row>
    <row r="118" spans="1:8" x14ac:dyDescent="0.2">
      <c r="A118" s="40" t="s">
        <v>748</v>
      </c>
      <c r="B118" s="38" t="s">
        <v>749</v>
      </c>
      <c r="C118" s="42">
        <v>197310.35</v>
      </c>
      <c r="D118" s="181">
        <v>39462.070758620699</v>
      </c>
      <c r="E118" s="181">
        <v>81308.186383134103</v>
      </c>
      <c r="F118" s="38" t="s">
        <v>727</v>
      </c>
      <c r="G118" s="151">
        <v>0.2</v>
      </c>
    </row>
    <row r="119" spans="1:8" x14ac:dyDescent="0.2">
      <c r="A119" s="165">
        <v>1245</v>
      </c>
      <c r="B119" s="152" t="s">
        <v>134</v>
      </c>
      <c r="C119" s="166">
        <f>SUM(C120:C121)</f>
        <v>160644.51</v>
      </c>
      <c r="D119" s="166">
        <f t="shared" ref="D119:E119" si="10">SUM(D120:D121)</f>
        <v>6749</v>
      </c>
      <c r="E119" s="166">
        <f t="shared" si="10"/>
        <v>153282.69922160532</v>
      </c>
    </row>
    <row r="120" spans="1:8" x14ac:dyDescent="0.2">
      <c r="A120" s="40" t="s">
        <v>750</v>
      </c>
      <c r="B120" s="38" t="s">
        <v>751</v>
      </c>
      <c r="C120" s="42">
        <v>160463.51</v>
      </c>
      <c r="D120" s="181">
        <v>6749</v>
      </c>
      <c r="E120" s="181">
        <v>153101.69922160532</v>
      </c>
      <c r="F120" s="38" t="s">
        <v>727</v>
      </c>
      <c r="G120" s="151">
        <v>0.2</v>
      </c>
    </row>
    <row r="121" spans="1:8" x14ac:dyDescent="0.2">
      <c r="A121" s="40" t="s">
        <v>752</v>
      </c>
      <c r="B121" s="38" t="s">
        <v>753</v>
      </c>
      <c r="C121" s="42">
        <v>181</v>
      </c>
      <c r="D121" s="181">
        <v>0</v>
      </c>
      <c r="E121" s="181">
        <v>181</v>
      </c>
      <c r="F121" s="38" t="s">
        <v>727</v>
      </c>
      <c r="G121" s="151">
        <v>0.2</v>
      </c>
    </row>
    <row r="122" spans="1:8" x14ac:dyDescent="0.2">
      <c r="A122" s="165">
        <v>1246</v>
      </c>
      <c r="B122" s="152" t="s">
        <v>135</v>
      </c>
      <c r="C122" s="166">
        <f>SUM(C123:C126)</f>
        <v>518145.52999999997</v>
      </c>
      <c r="D122" s="166">
        <f>SUM(D123:D126)</f>
        <v>35673.573568965512</v>
      </c>
      <c r="E122" s="166">
        <f t="shared" ref="E122" si="11">SUM(E123:E126)</f>
        <v>195325.83396653974</v>
      </c>
      <c r="G122" s="151"/>
    </row>
    <row r="123" spans="1:8" x14ac:dyDescent="0.2">
      <c r="A123" s="40" t="s">
        <v>754</v>
      </c>
      <c r="B123" s="38" t="s">
        <v>755</v>
      </c>
      <c r="C123" s="42">
        <v>64448.24</v>
      </c>
      <c r="D123" s="181">
        <v>3171.0240000000003</v>
      </c>
      <c r="E123" s="181">
        <v>45233.972686766319</v>
      </c>
      <c r="F123" s="38" t="s">
        <v>727</v>
      </c>
      <c r="G123" s="151">
        <v>0.1</v>
      </c>
    </row>
    <row r="124" spans="1:8" x14ac:dyDescent="0.2">
      <c r="A124" s="40" t="s">
        <v>756</v>
      </c>
      <c r="B124" s="38" t="s">
        <v>757</v>
      </c>
      <c r="C124" s="42">
        <v>366037.37</v>
      </c>
      <c r="D124" s="181">
        <v>34709.176235632185</v>
      </c>
      <c r="E124" s="181">
        <v>86598.406522959092</v>
      </c>
      <c r="F124" s="38" t="s">
        <v>727</v>
      </c>
      <c r="G124" s="151">
        <v>0.1</v>
      </c>
    </row>
    <row r="125" spans="1:8" x14ac:dyDescent="0.2">
      <c r="A125" s="40" t="s">
        <v>758</v>
      </c>
      <c r="B125" s="38" t="s">
        <v>759</v>
      </c>
      <c r="C125" s="42">
        <v>71415.199999999997</v>
      </c>
      <c r="D125" s="181">
        <v>-3232.027</v>
      </c>
      <c r="E125" s="181">
        <v>56436.674997147653</v>
      </c>
      <c r="F125" s="38" t="s">
        <v>727</v>
      </c>
      <c r="G125" s="151">
        <v>0.1</v>
      </c>
    </row>
    <row r="126" spans="1:8" x14ac:dyDescent="0.2">
      <c r="A126" s="40" t="s">
        <v>760</v>
      </c>
      <c r="B126" s="38" t="s">
        <v>761</v>
      </c>
      <c r="C126" s="42">
        <v>16244.72</v>
      </c>
      <c r="D126" s="181">
        <v>1025.4003333333333</v>
      </c>
      <c r="E126" s="181">
        <v>7056.7797596666669</v>
      </c>
      <c r="F126" s="38" t="s">
        <v>727</v>
      </c>
      <c r="G126" s="151">
        <v>0.1</v>
      </c>
    </row>
    <row r="127" spans="1:8" x14ac:dyDescent="0.2">
      <c r="A127" s="40">
        <v>1247</v>
      </c>
      <c r="B127" s="38" t="s">
        <v>136</v>
      </c>
      <c r="C127" s="42">
        <v>0</v>
      </c>
      <c r="D127" s="42">
        <v>0</v>
      </c>
      <c r="E127" s="181">
        <v>0</v>
      </c>
      <c r="F127" s="38" t="s">
        <v>727</v>
      </c>
      <c r="G127" s="151">
        <v>0.1</v>
      </c>
    </row>
    <row r="128" spans="1:8" x14ac:dyDescent="0.2">
      <c r="A128" s="165">
        <v>1248</v>
      </c>
      <c r="B128" s="152" t="s">
        <v>137</v>
      </c>
      <c r="C128" s="166">
        <f>+C129</f>
        <v>13500</v>
      </c>
      <c r="D128" s="166">
        <f t="shared" ref="D128:E128" si="12">+D129</f>
        <v>2250</v>
      </c>
      <c r="E128" s="166">
        <f t="shared" si="12"/>
        <v>2250</v>
      </c>
      <c r="F128" s="38" t="s">
        <v>727</v>
      </c>
      <c r="G128" s="151">
        <v>0.1</v>
      </c>
    </row>
    <row r="129" spans="1:10" x14ac:dyDescent="0.2">
      <c r="A129" s="40" t="s">
        <v>762</v>
      </c>
      <c r="B129" s="38" t="s">
        <v>763</v>
      </c>
      <c r="C129" s="42">
        <v>13500</v>
      </c>
      <c r="D129" s="181">
        <v>2250</v>
      </c>
      <c r="E129" s="181">
        <v>2250</v>
      </c>
      <c r="F129" s="38" t="s">
        <v>727</v>
      </c>
    </row>
    <row r="131" spans="1:10" x14ac:dyDescent="0.2">
      <c r="A131" s="37" t="s">
        <v>138</v>
      </c>
      <c r="B131" s="37"/>
      <c r="C131" s="37"/>
      <c r="D131" s="37"/>
      <c r="E131" s="37"/>
      <c r="F131" s="37"/>
      <c r="G131" s="37"/>
      <c r="H131" s="37"/>
    </row>
    <row r="132" spans="1:10" x14ac:dyDescent="0.2">
      <c r="A132" s="39" t="s">
        <v>68</v>
      </c>
      <c r="B132" s="39" t="s">
        <v>69</v>
      </c>
      <c r="C132" s="39" t="s">
        <v>70</v>
      </c>
      <c r="D132" s="39" t="s">
        <v>139</v>
      </c>
      <c r="E132" s="39" t="s">
        <v>140</v>
      </c>
      <c r="F132" s="39" t="s">
        <v>107</v>
      </c>
      <c r="G132" s="39" t="s">
        <v>119</v>
      </c>
      <c r="H132" s="39" t="s">
        <v>120</v>
      </c>
    </row>
    <row r="133" spans="1:10" x14ac:dyDescent="0.2">
      <c r="A133" s="173">
        <v>1250</v>
      </c>
      <c r="B133" s="174" t="s">
        <v>141</v>
      </c>
      <c r="C133" s="175">
        <f>+C134+C138+C139+C140+C141</f>
        <v>1657992.54</v>
      </c>
      <c r="D133" s="175">
        <f t="shared" ref="D133:E133" si="13">+D134+D138+D139+D140+D141</f>
        <v>70583.33595833341</v>
      </c>
      <c r="E133" s="175">
        <f t="shared" si="13"/>
        <v>752276.28</v>
      </c>
      <c r="F133" s="177"/>
      <c r="G133" s="177"/>
      <c r="H133" s="177"/>
      <c r="I133" s="42"/>
      <c r="J133" s="42"/>
    </row>
    <row r="134" spans="1:10" x14ac:dyDescent="0.2">
      <c r="A134" s="165">
        <v>1251</v>
      </c>
      <c r="B134" s="152" t="s">
        <v>142</v>
      </c>
      <c r="C134" s="166">
        <f>+C135</f>
        <v>1409944.54</v>
      </c>
      <c r="D134" s="166">
        <f t="shared" ref="D134:E136" si="14">+D135</f>
        <v>70584.33595833341</v>
      </c>
      <c r="E134" s="166">
        <f t="shared" si="14"/>
        <v>504229.28</v>
      </c>
    </row>
    <row r="135" spans="1:10" x14ac:dyDescent="0.2">
      <c r="A135" s="40" t="s">
        <v>764</v>
      </c>
      <c r="B135" s="38" t="s">
        <v>765</v>
      </c>
      <c r="C135" s="42">
        <f>+C136</f>
        <v>1409944.54</v>
      </c>
      <c r="D135" s="42">
        <f t="shared" si="14"/>
        <v>70584.33595833341</v>
      </c>
      <c r="E135" s="42">
        <f t="shared" si="14"/>
        <v>504229.28</v>
      </c>
    </row>
    <row r="136" spans="1:10" x14ac:dyDescent="0.2">
      <c r="A136" s="40" t="s">
        <v>766</v>
      </c>
      <c r="B136" s="38" t="s">
        <v>767</v>
      </c>
      <c r="C136" s="42">
        <f>+C137</f>
        <v>1409944.54</v>
      </c>
      <c r="D136" s="42">
        <f t="shared" si="14"/>
        <v>70584.33595833341</v>
      </c>
      <c r="E136" s="42">
        <f t="shared" si="14"/>
        <v>504229.28</v>
      </c>
    </row>
    <row r="137" spans="1:10" x14ac:dyDescent="0.2">
      <c r="A137" s="40" t="s">
        <v>768</v>
      </c>
      <c r="B137" s="38" t="s">
        <v>769</v>
      </c>
      <c r="C137" s="42">
        <v>1409944.54</v>
      </c>
      <c r="D137" s="181">
        <v>70584.33595833341</v>
      </c>
      <c r="E137" s="181">
        <v>504229.28</v>
      </c>
      <c r="F137" s="38" t="s">
        <v>727</v>
      </c>
      <c r="G137" s="151">
        <v>0.05</v>
      </c>
    </row>
    <row r="138" spans="1:10" x14ac:dyDescent="0.2">
      <c r="A138" s="40">
        <v>1252</v>
      </c>
      <c r="B138" s="38" t="s">
        <v>143</v>
      </c>
      <c r="C138" s="42">
        <v>0</v>
      </c>
      <c r="D138" s="42">
        <v>0</v>
      </c>
      <c r="E138" s="42">
        <v>0</v>
      </c>
    </row>
    <row r="139" spans="1:10" x14ac:dyDescent="0.2">
      <c r="A139" s="40">
        <v>1253</v>
      </c>
      <c r="B139" s="38" t="s">
        <v>144</v>
      </c>
      <c r="C139" s="42">
        <v>0</v>
      </c>
      <c r="D139" s="42">
        <v>0</v>
      </c>
      <c r="E139" s="42">
        <v>0</v>
      </c>
    </row>
    <row r="140" spans="1:10" x14ac:dyDescent="0.2">
      <c r="A140" s="40">
        <v>1254</v>
      </c>
      <c r="B140" s="38" t="s">
        <v>145</v>
      </c>
      <c r="C140" s="42">
        <v>0</v>
      </c>
      <c r="D140" s="42">
        <v>0</v>
      </c>
      <c r="E140" s="42">
        <v>0</v>
      </c>
    </row>
    <row r="141" spans="1:10" x14ac:dyDescent="0.2">
      <c r="A141" s="165">
        <v>1259</v>
      </c>
      <c r="B141" s="152" t="s">
        <v>146</v>
      </c>
      <c r="C141" s="166">
        <f>+C142</f>
        <v>248048</v>
      </c>
      <c r="D141" s="166">
        <f t="shared" ref="D141:E143" si="15">+D142</f>
        <v>-1</v>
      </c>
      <c r="E141" s="166">
        <f t="shared" si="15"/>
        <v>248047</v>
      </c>
    </row>
    <row r="142" spans="1:10" x14ac:dyDescent="0.2">
      <c r="A142" s="40" t="s">
        <v>770</v>
      </c>
      <c r="B142" s="38" t="s">
        <v>765</v>
      </c>
      <c r="C142" s="42">
        <f>+C143</f>
        <v>248048</v>
      </c>
      <c r="D142" s="42">
        <f t="shared" si="15"/>
        <v>-1</v>
      </c>
      <c r="E142" s="42">
        <f t="shared" si="15"/>
        <v>248047</v>
      </c>
    </row>
    <row r="143" spans="1:10" x14ac:dyDescent="0.2">
      <c r="A143" s="40" t="s">
        <v>771</v>
      </c>
      <c r="B143" s="38" t="s">
        <v>772</v>
      </c>
      <c r="C143" s="42">
        <f>+C144</f>
        <v>248048</v>
      </c>
      <c r="D143" s="42">
        <f t="shared" si="15"/>
        <v>-1</v>
      </c>
      <c r="E143" s="42">
        <f t="shared" si="15"/>
        <v>248047</v>
      </c>
    </row>
    <row r="144" spans="1:10" x14ac:dyDescent="0.2">
      <c r="A144" s="40" t="s">
        <v>773</v>
      </c>
      <c r="B144" s="38" t="s">
        <v>774</v>
      </c>
      <c r="C144" s="42">
        <v>248048</v>
      </c>
      <c r="D144" s="181">
        <v>-1</v>
      </c>
      <c r="E144" s="181">
        <v>248047</v>
      </c>
      <c r="F144" s="38" t="s">
        <v>727</v>
      </c>
      <c r="G144" s="151">
        <v>0.05</v>
      </c>
    </row>
    <row r="145" spans="1:8" x14ac:dyDescent="0.2">
      <c r="A145" s="40">
        <v>1270</v>
      </c>
      <c r="B145" s="38" t="s">
        <v>147</v>
      </c>
      <c r="C145" s="42">
        <v>0</v>
      </c>
      <c r="D145" s="42">
        <v>0</v>
      </c>
      <c r="E145" s="42">
        <v>0</v>
      </c>
    </row>
    <row r="146" spans="1:8" x14ac:dyDescent="0.2">
      <c r="A146" s="40">
        <v>1271</v>
      </c>
      <c r="B146" s="38" t="s">
        <v>148</v>
      </c>
      <c r="C146" s="42">
        <v>0</v>
      </c>
      <c r="D146" s="42">
        <v>0</v>
      </c>
      <c r="E146" s="42">
        <v>0</v>
      </c>
      <c r="F146" s="42"/>
    </row>
    <row r="147" spans="1:8" x14ac:dyDescent="0.2">
      <c r="A147" s="40">
        <v>1272</v>
      </c>
      <c r="B147" s="38" t="s">
        <v>149</v>
      </c>
      <c r="C147" s="42">
        <v>0</v>
      </c>
      <c r="D147" s="42">
        <v>0</v>
      </c>
      <c r="E147" s="42">
        <v>0</v>
      </c>
      <c r="F147" s="42"/>
    </row>
    <row r="148" spans="1:8" x14ac:dyDescent="0.2">
      <c r="A148" s="40">
        <v>1273</v>
      </c>
      <c r="B148" s="38" t="s">
        <v>150</v>
      </c>
      <c r="C148" s="42">
        <v>0</v>
      </c>
      <c r="D148" s="42">
        <v>0</v>
      </c>
      <c r="E148" s="42">
        <v>0</v>
      </c>
    </row>
    <row r="149" spans="1:8" x14ac:dyDescent="0.2">
      <c r="A149" s="40">
        <v>1274</v>
      </c>
      <c r="B149" s="38" t="s">
        <v>151</v>
      </c>
      <c r="C149" s="42">
        <v>0</v>
      </c>
      <c r="D149" s="42">
        <v>0</v>
      </c>
      <c r="E149" s="42">
        <v>0</v>
      </c>
    </row>
    <row r="150" spans="1:8" x14ac:dyDescent="0.2">
      <c r="A150" s="40">
        <v>1275</v>
      </c>
      <c r="B150" s="38" t="s">
        <v>152</v>
      </c>
      <c r="C150" s="42">
        <v>0</v>
      </c>
      <c r="D150" s="42">
        <v>0</v>
      </c>
      <c r="E150" s="42">
        <v>0</v>
      </c>
    </row>
    <row r="151" spans="1:8" x14ac:dyDescent="0.2">
      <c r="A151" s="40">
        <v>1279</v>
      </c>
      <c r="B151" s="38" t="s">
        <v>153</v>
      </c>
      <c r="C151" s="42">
        <v>0</v>
      </c>
      <c r="D151" s="42">
        <v>0</v>
      </c>
      <c r="E151" s="42">
        <v>0</v>
      </c>
    </row>
    <row r="153" spans="1:8" x14ac:dyDescent="0.2">
      <c r="A153" s="37" t="s">
        <v>154</v>
      </c>
      <c r="B153" s="37"/>
      <c r="C153" s="37"/>
      <c r="D153" s="37"/>
      <c r="E153" s="37"/>
      <c r="F153" s="37"/>
      <c r="G153" s="37"/>
      <c r="H153" s="37"/>
    </row>
    <row r="154" spans="1:8" x14ac:dyDescent="0.2">
      <c r="A154" s="39" t="s">
        <v>68</v>
      </c>
      <c r="B154" s="39" t="s">
        <v>69</v>
      </c>
      <c r="C154" s="39" t="s">
        <v>70</v>
      </c>
      <c r="D154" s="39" t="s">
        <v>155</v>
      </c>
      <c r="E154" s="39"/>
      <c r="F154" s="39"/>
      <c r="G154" s="39"/>
      <c r="H154" s="39"/>
    </row>
    <row r="155" spans="1:8" x14ac:dyDescent="0.2">
      <c r="A155" s="40">
        <v>1160</v>
      </c>
      <c r="B155" s="38" t="s">
        <v>156</v>
      </c>
      <c r="C155" s="42">
        <v>0</v>
      </c>
    </row>
    <row r="156" spans="1:8" x14ac:dyDescent="0.2">
      <c r="A156" s="40">
        <v>1161</v>
      </c>
      <c r="B156" s="38" t="s">
        <v>157</v>
      </c>
      <c r="C156" s="42">
        <v>0</v>
      </c>
    </row>
    <row r="157" spans="1:8" x14ac:dyDescent="0.2">
      <c r="A157" s="40">
        <v>1162</v>
      </c>
      <c r="B157" s="38" t="s">
        <v>158</v>
      </c>
      <c r="C157" s="42">
        <v>0</v>
      </c>
    </row>
    <row r="159" spans="1:8" x14ac:dyDescent="0.2">
      <c r="A159" s="37" t="s">
        <v>159</v>
      </c>
      <c r="B159" s="37"/>
      <c r="C159" s="37"/>
      <c r="D159" s="37"/>
      <c r="E159" s="37"/>
      <c r="F159" s="37"/>
      <c r="G159" s="37"/>
      <c r="H159" s="37"/>
    </row>
    <row r="160" spans="1:8" x14ac:dyDescent="0.2">
      <c r="A160" s="39" t="s">
        <v>68</v>
      </c>
      <c r="B160" s="39" t="s">
        <v>69</v>
      </c>
      <c r="C160" s="39" t="s">
        <v>70</v>
      </c>
      <c r="D160" s="39" t="s">
        <v>85</v>
      </c>
      <c r="E160" s="39"/>
      <c r="F160" s="39"/>
      <c r="G160" s="39"/>
      <c r="H160" s="39"/>
    </row>
    <row r="161" spans="1:8" x14ac:dyDescent="0.2">
      <c r="A161" s="40">
        <v>1290</v>
      </c>
      <c r="B161" s="38" t="s">
        <v>160</v>
      </c>
      <c r="C161" s="42">
        <v>0</v>
      </c>
    </row>
    <row r="162" spans="1:8" x14ac:dyDescent="0.2">
      <c r="A162" s="40">
        <v>1291</v>
      </c>
      <c r="B162" s="38" t="s">
        <v>161</v>
      </c>
      <c r="C162" s="42">
        <v>0</v>
      </c>
    </row>
    <row r="163" spans="1:8" x14ac:dyDescent="0.2">
      <c r="A163" s="40">
        <v>1292</v>
      </c>
      <c r="B163" s="38" t="s">
        <v>162</v>
      </c>
      <c r="C163" s="42">
        <v>0</v>
      </c>
    </row>
    <row r="164" spans="1:8" x14ac:dyDescent="0.2">
      <c r="A164" s="40">
        <v>1293</v>
      </c>
      <c r="B164" s="38" t="s">
        <v>163</v>
      </c>
      <c r="C164" s="42">
        <v>0</v>
      </c>
    </row>
    <row r="166" spans="1:8" x14ac:dyDescent="0.2">
      <c r="A166" s="37" t="s">
        <v>164</v>
      </c>
      <c r="B166" s="37"/>
      <c r="C166" s="37"/>
      <c r="D166" s="37"/>
      <c r="E166" s="37"/>
      <c r="F166" s="37"/>
      <c r="G166" s="37"/>
      <c r="H166" s="37"/>
    </row>
    <row r="167" spans="1:8" x14ac:dyDescent="0.2">
      <c r="A167" s="39" t="s">
        <v>68</v>
      </c>
      <c r="B167" s="39" t="s">
        <v>69</v>
      </c>
      <c r="C167" s="39" t="s">
        <v>70</v>
      </c>
      <c r="D167" s="39" t="s">
        <v>81</v>
      </c>
      <c r="E167" s="39" t="s">
        <v>82</v>
      </c>
      <c r="F167" s="39" t="s">
        <v>83</v>
      </c>
      <c r="G167" s="39" t="s">
        <v>165</v>
      </c>
      <c r="H167" s="39" t="s">
        <v>166</v>
      </c>
    </row>
    <row r="168" spans="1:8" x14ac:dyDescent="0.2">
      <c r="A168" s="173">
        <v>2110</v>
      </c>
      <c r="B168" s="174" t="s">
        <v>167</v>
      </c>
      <c r="C168" s="175">
        <f>+C169+C170+C194+C195+C196+C197+C201+C202</f>
        <v>2779952.2600000002</v>
      </c>
      <c r="D168" s="175">
        <f>+D169+D170+D194+D195+D196+D197+D201+D202</f>
        <v>2779952.2600000002</v>
      </c>
      <c r="E168" s="175">
        <f>+E169+E170+E194+E195+E196+E197+E201+E202</f>
        <v>0</v>
      </c>
      <c r="F168" s="175">
        <v>0</v>
      </c>
      <c r="G168" s="175">
        <v>0</v>
      </c>
      <c r="H168" s="174"/>
    </row>
    <row r="169" spans="1:8" x14ac:dyDescent="0.2">
      <c r="A169" s="40">
        <v>2111</v>
      </c>
      <c r="B169" s="38" t="s">
        <v>168</v>
      </c>
      <c r="C169" s="42">
        <v>0</v>
      </c>
      <c r="D169" s="42">
        <v>0</v>
      </c>
      <c r="E169" s="42">
        <v>0</v>
      </c>
      <c r="F169" s="42">
        <v>0</v>
      </c>
      <c r="G169" s="42">
        <v>0</v>
      </c>
    </row>
    <row r="170" spans="1:8" s="152" customFormat="1" x14ac:dyDescent="0.2">
      <c r="A170" s="173">
        <v>2112</v>
      </c>
      <c r="B170" s="174" t="s">
        <v>169</v>
      </c>
      <c r="C170" s="175">
        <f>SUM(C171:C192)</f>
        <v>2720073.31</v>
      </c>
      <c r="D170" s="175">
        <f>SUM(D171:D192)</f>
        <v>2720073.31</v>
      </c>
      <c r="E170" s="175">
        <f>SUM(E171:E192)</f>
        <v>0</v>
      </c>
      <c r="F170" s="175">
        <f>SUM(F171:F192)</f>
        <v>0</v>
      </c>
      <c r="G170" s="175">
        <f>SUM(G171:G192)</f>
        <v>0</v>
      </c>
      <c r="H170" s="174"/>
    </row>
    <row r="171" spans="1:8" x14ac:dyDescent="0.2">
      <c r="A171" s="40" t="s">
        <v>863</v>
      </c>
      <c r="B171" s="38" t="s">
        <v>864</v>
      </c>
      <c r="C171" s="42">
        <v>9</v>
      </c>
      <c r="D171" s="42">
        <v>9</v>
      </c>
      <c r="E171" s="42">
        <v>0</v>
      </c>
      <c r="F171" s="42">
        <v>0</v>
      </c>
      <c r="G171" s="42">
        <v>0</v>
      </c>
      <c r="H171" s="38" t="s">
        <v>851</v>
      </c>
    </row>
    <row r="172" spans="1:8" x14ac:dyDescent="0.2">
      <c r="A172" s="40" t="s">
        <v>871</v>
      </c>
      <c r="B172" s="38" t="s">
        <v>872</v>
      </c>
      <c r="C172" s="42">
        <v>25134</v>
      </c>
      <c r="D172" s="42">
        <v>25134</v>
      </c>
      <c r="E172" s="42">
        <v>0</v>
      </c>
      <c r="F172" s="42">
        <v>0</v>
      </c>
      <c r="G172" s="42">
        <v>0</v>
      </c>
      <c r="H172" s="38" t="s">
        <v>851</v>
      </c>
    </row>
    <row r="173" spans="1:8" x14ac:dyDescent="0.2">
      <c r="A173" s="40" t="s">
        <v>873</v>
      </c>
      <c r="B173" s="38" t="s">
        <v>874</v>
      </c>
      <c r="C173" s="42">
        <v>3713</v>
      </c>
      <c r="D173" s="42">
        <v>3713</v>
      </c>
      <c r="E173" s="42">
        <v>0</v>
      </c>
      <c r="F173" s="42">
        <v>0</v>
      </c>
      <c r="G173" s="42">
        <v>0</v>
      </c>
      <c r="H173" s="38" t="s">
        <v>851</v>
      </c>
    </row>
    <row r="174" spans="1:8" x14ac:dyDescent="0.2">
      <c r="A174" s="40" t="s">
        <v>875</v>
      </c>
      <c r="B174" s="38" t="s">
        <v>876</v>
      </c>
      <c r="C174" s="42">
        <v>26721.94</v>
      </c>
      <c r="D174" s="42">
        <v>26721.94</v>
      </c>
      <c r="E174" s="42">
        <v>0</v>
      </c>
      <c r="F174" s="42">
        <v>0</v>
      </c>
      <c r="G174" s="42">
        <v>0</v>
      </c>
      <c r="H174" s="38" t="s">
        <v>851</v>
      </c>
    </row>
    <row r="175" spans="1:8" x14ac:dyDescent="0.2">
      <c r="A175" s="40" t="s">
        <v>844</v>
      </c>
      <c r="B175" s="38" t="s">
        <v>845</v>
      </c>
      <c r="C175" s="42">
        <v>10538.15</v>
      </c>
      <c r="D175" s="42">
        <v>10538.15</v>
      </c>
      <c r="E175" s="42">
        <v>0</v>
      </c>
      <c r="F175" s="42">
        <v>0</v>
      </c>
      <c r="G175" s="42">
        <v>0</v>
      </c>
      <c r="H175" s="38" t="s">
        <v>851</v>
      </c>
    </row>
    <row r="176" spans="1:8" x14ac:dyDescent="0.2">
      <c r="A176" s="40" t="s">
        <v>877</v>
      </c>
      <c r="B176" s="38" t="s">
        <v>878</v>
      </c>
      <c r="C176" s="42">
        <v>35890.49</v>
      </c>
      <c r="D176" s="42">
        <v>35890.49</v>
      </c>
      <c r="E176" s="42">
        <v>0</v>
      </c>
      <c r="F176" s="42">
        <v>0</v>
      </c>
      <c r="G176" s="42">
        <v>0</v>
      </c>
      <c r="H176" s="38" t="s">
        <v>851</v>
      </c>
    </row>
    <row r="177" spans="1:8" x14ac:dyDescent="0.2">
      <c r="A177" s="40" t="s">
        <v>879</v>
      </c>
      <c r="B177" s="38" t="s">
        <v>880</v>
      </c>
      <c r="C177" s="42">
        <v>2519</v>
      </c>
      <c r="D177" s="42">
        <v>2519</v>
      </c>
      <c r="E177" s="42">
        <v>0</v>
      </c>
      <c r="F177" s="42">
        <v>0</v>
      </c>
      <c r="G177" s="42">
        <v>0</v>
      </c>
      <c r="H177" s="38" t="s">
        <v>851</v>
      </c>
    </row>
    <row r="178" spans="1:8" x14ac:dyDescent="0.2">
      <c r="A178" s="40" t="s">
        <v>775</v>
      </c>
      <c r="B178" s="38" t="s">
        <v>776</v>
      </c>
      <c r="C178" s="42">
        <v>816750</v>
      </c>
      <c r="D178" s="42">
        <v>816750</v>
      </c>
      <c r="E178" s="42">
        <v>0</v>
      </c>
      <c r="F178" s="42">
        <v>0</v>
      </c>
      <c r="G178" s="42">
        <v>0</v>
      </c>
      <c r="H178" s="38" t="s">
        <v>851</v>
      </c>
    </row>
    <row r="179" spans="1:8" x14ac:dyDescent="0.2">
      <c r="A179" s="40" t="s">
        <v>881</v>
      </c>
      <c r="B179" s="38" t="s">
        <v>882</v>
      </c>
      <c r="C179" s="42">
        <v>950000</v>
      </c>
      <c r="D179" s="42">
        <v>950000</v>
      </c>
      <c r="E179" s="42">
        <v>0</v>
      </c>
      <c r="F179" s="42">
        <v>0</v>
      </c>
      <c r="G179" s="42">
        <v>0</v>
      </c>
      <c r="H179" s="38" t="s">
        <v>851</v>
      </c>
    </row>
    <row r="180" spans="1:8" x14ac:dyDescent="0.2">
      <c r="A180" s="40" t="s">
        <v>846</v>
      </c>
      <c r="B180" s="38" t="s">
        <v>847</v>
      </c>
      <c r="C180" s="42">
        <v>93430.28</v>
      </c>
      <c r="D180" s="42">
        <v>93430.28</v>
      </c>
      <c r="E180" s="42">
        <v>0</v>
      </c>
      <c r="F180" s="42">
        <v>0</v>
      </c>
      <c r="G180" s="42">
        <v>0</v>
      </c>
      <c r="H180" s="38" t="s">
        <v>851</v>
      </c>
    </row>
    <row r="181" spans="1:8" x14ac:dyDescent="0.2">
      <c r="A181" s="40" t="s">
        <v>777</v>
      </c>
      <c r="B181" s="38" t="s">
        <v>778</v>
      </c>
      <c r="C181" s="42">
        <v>0.01</v>
      </c>
      <c r="D181" s="42">
        <v>0.01</v>
      </c>
      <c r="E181" s="42">
        <v>0</v>
      </c>
      <c r="F181" s="42">
        <v>0</v>
      </c>
      <c r="G181" s="42">
        <v>0</v>
      </c>
      <c r="H181" s="38" t="s">
        <v>851</v>
      </c>
    </row>
    <row r="182" spans="1:8" x14ac:dyDescent="0.2">
      <c r="A182" s="40" t="s">
        <v>883</v>
      </c>
      <c r="B182" s="38" t="s">
        <v>884</v>
      </c>
      <c r="C182" s="42">
        <v>310000</v>
      </c>
      <c r="D182" s="42">
        <v>310000</v>
      </c>
      <c r="E182" s="42">
        <v>0</v>
      </c>
      <c r="F182" s="42">
        <v>0</v>
      </c>
      <c r="G182" s="42">
        <v>0</v>
      </c>
      <c r="H182" s="38" t="s">
        <v>851</v>
      </c>
    </row>
    <row r="183" spans="1:8" x14ac:dyDescent="0.2">
      <c r="A183" s="40" t="s">
        <v>848</v>
      </c>
      <c r="B183" s="38" t="s">
        <v>849</v>
      </c>
      <c r="C183" s="42">
        <v>2200.02</v>
      </c>
      <c r="D183" s="42">
        <v>2200.02</v>
      </c>
      <c r="E183" s="42">
        <v>0</v>
      </c>
      <c r="F183" s="42">
        <v>0</v>
      </c>
      <c r="G183" s="42">
        <v>0</v>
      </c>
      <c r="H183" s="38" t="s">
        <v>851</v>
      </c>
    </row>
    <row r="184" spans="1:8" x14ac:dyDescent="0.2">
      <c r="A184" s="40" t="s">
        <v>885</v>
      </c>
      <c r="B184" s="38" t="s">
        <v>886</v>
      </c>
      <c r="C184" s="42">
        <v>139249.95000000001</v>
      </c>
      <c r="D184" s="42">
        <v>139249.95000000001</v>
      </c>
      <c r="E184" s="42">
        <v>0</v>
      </c>
      <c r="F184" s="42">
        <v>0</v>
      </c>
      <c r="G184" s="42">
        <v>0</v>
      </c>
      <c r="H184" s="38" t="s">
        <v>851</v>
      </c>
    </row>
    <row r="185" spans="1:8" x14ac:dyDescent="0.2">
      <c r="A185" s="40" t="s">
        <v>887</v>
      </c>
      <c r="B185" s="38" t="s">
        <v>888</v>
      </c>
      <c r="C185" s="42">
        <v>15456.9</v>
      </c>
      <c r="D185" s="42">
        <v>15456.9</v>
      </c>
      <c r="E185" s="42">
        <v>0</v>
      </c>
      <c r="F185" s="42">
        <v>0</v>
      </c>
      <c r="G185" s="42">
        <v>0</v>
      </c>
      <c r="H185" s="38" t="s">
        <v>851</v>
      </c>
    </row>
    <row r="186" spans="1:8" x14ac:dyDescent="0.2">
      <c r="A186" s="40" t="s">
        <v>889</v>
      </c>
      <c r="B186" s="38" t="s">
        <v>890</v>
      </c>
      <c r="C186" s="42">
        <v>15456.9</v>
      </c>
      <c r="D186" s="42">
        <v>15456.9</v>
      </c>
      <c r="E186" s="42">
        <v>0</v>
      </c>
      <c r="F186" s="42">
        <v>0</v>
      </c>
      <c r="G186" s="42">
        <v>0</v>
      </c>
      <c r="H186" s="38" t="s">
        <v>851</v>
      </c>
    </row>
    <row r="187" spans="1:8" x14ac:dyDescent="0.2">
      <c r="A187" s="40" t="s">
        <v>891</v>
      </c>
      <c r="B187" s="38" t="s">
        <v>892</v>
      </c>
      <c r="C187" s="42">
        <v>14958.3</v>
      </c>
      <c r="D187" s="42">
        <v>14958.3</v>
      </c>
      <c r="E187" s="42">
        <v>0</v>
      </c>
      <c r="F187" s="42">
        <v>0</v>
      </c>
      <c r="G187" s="42">
        <v>0</v>
      </c>
      <c r="H187" s="38" t="s">
        <v>851</v>
      </c>
    </row>
    <row r="188" spans="1:8" x14ac:dyDescent="0.2">
      <c r="A188" s="40" t="s">
        <v>850</v>
      </c>
      <c r="B188" s="38" t="s">
        <v>865</v>
      </c>
      <c r="C188" s="42">
        <v>168200</v>
      </c>
      <c r="D188" s="42">
        <v>168200</v>
      </c>
      <c r="E188" s="42">
        <v>0</v>
      </c>
      <c r="F188" s="42">
        <v>0</v>
      </c>
      <c r="G188" s="42">
        <v>0</v>
      </c>
      <c r="H188" s="38" t="s">
        <v>851</v>
      </c>
    </row>
    <row r="189" spans="1:8" x14ac:dyDescent="0.2">
      <c r="A189" s="40" t="s">
        <v>893</v>
      </c>
      <c r="B189" s="38" t="s">
        <v>894</v>
      </c>
      <c r="C189" s="42">
        <v>26100</v>
      </c>
      <c r="D189" s="42">
        <v>26100</v>
      </c>
      <c r="E189" s="42">
        <v>0</v>
      </c>
      <c r="F189" s="42">
        <v>0</v>
      </c>
      <c r="G189" s="42">
        <v>0</v>
      </c>
      <c r="H189" s="38" t="s">
        <v>851</v>
      </c>
    </row>
    <row r="190" spans="1:8" x14ac:dyDescent="0.2">
      <c r="A190" s="40" t="s">
        <v>895</v>
      </c>
      <c r="B190" s="38" t="s">
        <v>896</v>
      </c>
      <c r="C190" s="42">
        <v>31050</v>
      </c>
      <c r="D190" s="42">
        <v>31050</v>
      </c>
      <c r="E190" s="42">
        <v>0</v>
      </c>
      <c r="F190" s="42">
        <v>0</v>
      </c>
      <c r="G190" s="42">
        <v>0</v>
      </c>
      <c r="H190" s="38" t="s">
        <v>851</v>
      </c>
    </row>
    <row r="191" spans="1:8" x14ac:dyDescent="0.2">
      <c r="A191" s="40" t="s">
        <v>897</v>
      </c>
      <c r="B191" s="38" t="s">
        <v>898</v>
      </c>
      <c r="C191" s="42">
        <v>8476.3700000000008</v>
      </c>
      <c r="D191" s="42">
        <v>8476.3700000000008</v>
      </c>
      <c r="E191" s="42">
        <v>0</v>
      </c>
      <c r="F191" s="42">
        <v>0</v>
      </c>
      <c r="G191" s="42">
        <v>0</v>
      </c>
      <c r="H191" s="38" t="s">
        <v>851</v>
      </c>
    </row>
    <row r="192" spans="1:8" x14ac:dyDescent="0.2">
      <c r="A192" s="40" t="s">
        <v>899</v>
      </c>
      <c r="B192" s="38" t="s">
        <v>900</v>
      </c>
      <c r="C192" s="42">
        <v>24219</v>
      </c>
      <c r="D192" s="42">
        <v>24219</v>
      </c>
      <c r="E192" s="42">
        <v>0</v>
      </c>
      <c r="F192" s="42">
        <v>0</v>
      </c>
      <c r="G192" s="42">
        <v>0</v>
      </c>
      <c r="H192" s="38" t="s">
        <v>851</v>
      </c>
    </row>
    <row r="193" spans="1:8" x14ac:dyDescent="0.2">
      <c r="A193" s="40">
        <v>2113</v>
      </c>
      <c r="B193" s="38" t="s">
        <v>170</v>
      </c>
      <c r="C193" s="42">
        <v>0</v>
      </c>
      <c r="D193" s="42">
        <v>0</v>
      </c>
      <c r="E193" s="42">
        <v>0</v>
      </c>
      <c r="F193" s="42">
        <v>0</v>
      </c>
      <c r="G193" s="42">
        <v>0</v>
      </c>
    </row>
    <row r="194" spans="1:8" x14ac:dyDescent="0.2">
      <c r="A194" s="40">
        <v>2114</v>
      </c>
      <c r="B194" s="38" t="s">
        <v>171</v>
      </c>
      <c r="C194" s="42">
        <v>0</v>
      </c>
      <c r="D194" s="42">
        <v>0</v>
      </c>
      <c r="E194" s="42">
        <v>0</v>
      </c>
      <c r="F194" s="42">
        <v>0</v>
      </c>
      <c r="G194" s="42">
        <v>0</v>
      </c>
    </row>
    <row r="195" spans="1:8" x14ac:dyDescent="0.2">
      <c r="A195" s="40">
        <v>2115</v>
      </c>
      <c r="B195" s="38" t="s">
        <v>172</v>
      </c>
      <c r="C195" s="42">
        <v>0</v>
      </c>
      <c r="D195" s="42">
        <v>0</v>
      </c>
      <c r="E195" s="42">
        <v>0</v>
      </c>
      <c r="F195" s="42">
        <v>0</v>
      </c>
      <c r="G195" s="42">
        <v>0</v>
      </c>
    </row>
    <row r="196" spans="1:8" x14ac:dyDescent="0.2">
      <c r="A196" s="40">
        <v>2116</v>
      </c>
      <c r="B196" s="38" t="s">
        <v>173</v>
      </c>
      <c r="C196" s="42">
        <v>0</v>
      </c>
      <c r="D196" s="42">
        <v>0</v>
      </c>
      <c r="E196" s="42">
        <v>0</v>
      </c>
      <c r="F196" s="42">
        <v>0</v>
      </c>
      <c r="G196" s="42">
        <v>0</v>
      </c>
    </row>
    <row r="197" spans="1:8" s="152" customFormat="1" x14ac:dyDescent="0.2">
      <c r="A197" s="173">
        <v>2117</v>
      </c>
      <c r="B197" s="174" t="s">
        <v>174</v>
      </c>
      <c r="C197" s="175">
        <f>SUM(C198:C200)</f>
        <v>55558.95</v>
      </c>
      <c r="D197" s="175">
        <f>SUM(D198:D200)</f>
        <v>55558.95</v>
      </c>
      <c r="E197" s="175">
        <v>0</v>
      </c>
      <c r="F197" s="175">
        <v>0</v>
      </c>
      <c r="G197" s="175">
        <v>0</v>
      </c>
      <c r="H197" s="174"/>
    </row>
    <row r="198" spans="1:8" x14ac:dyDescent="0.2">
      <c r="A198" s="40" t="s">
        <v>779</v>
      </c>
      <c r="B198" s="38" t="s">
        <v>780</v>
      </c>
      <c r="C198" s="42">
        <v>32486.66</v>
      </c>
      <c r="D198" s="42">
        <v>32486.66</v>
      </c>
      <c r="E198" s="42">
        <v>0</v>
      </c>
      <c r="F198" s="42">
        <v>0</v>
      </c>
      <c r="G198" s="42">
        <v>0</v>
      </c>
      <c r="H198" s="38" t="s">
        <v>851</v>
      </c>
    </row>
    <row r="199" spans="1:8" x14ac:dyDescent="0.2">
      <c r="A199" s="40" t="s">
        <v>781</v>
      </c>
      <c r="B199" s="38" t="s">
        <v>782</v>
      </c>
      <c r="C199" s="42">
        <v>6005.57</v>
      </c>
      <c r="D199" s="42">
        <v>6005.57</v>
      </c>
      <c r="E199" s="42">
        <v>0</v>
      </c>
      <c r="F199" s="42">
        <v>0</v>
      </c>
      <c r="G199" s="42">
        <v>0</v>
      </c>
      <c r="H199" s="38" t="s">
        <v>851</v>
      </c>
    </row>
    <row r="200" spans="1:8" x14ac:dyDescent="0.2">
      <c r="A200" s="40" t="s">
        <v>783</v>
      </c>
      <c r="B200" s="38" t="s">
        <v>901</v>
      </c>
      <c r="C200" s="42">
        <v>17066.72</v>
      </c>
      <c r="D200" s="42">
        <v>17066.72</v>
      </c>
      <c r="E200" s="42">
        <v>0</v>
      </c>
      <c r="F200" s="42">
        <v>0</v>
      </c>
      <c r="G200" s="42">
        <v>0</v>
      </c>
      <c r="H200" s="38" t="s">
        <v>851</v>
      </c>
    </row>
    <row r="201" spans="1:8" x14ac:dyDescent="0.2">
      <c r="A201" s="40">
        <v>2118</v>
      </c>
      <c r="B201" s="38" t="s">
        <v>175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</row>
    <row r="202" spans="1:8" x14ac:dyDescent="0.2">
      <c r="A202" s="173">
        <v>2119</v>
      </c>
      <c r="B202" s="174" t="s">
        <v>176</v>
      </c>
      <c r="C202" s="175">
        <f>+C203</f>
        <v>4320</v>
      </c>
      <c r="D202" s="175">
        <f>+D203</f>
        <v>4320</v>
      </c>
      <c r="E202" s="175">
        <v>0</v>
      </c>
      <c r="F202" s="175">
        <v>0</v>
      </c>
      <c r="G202" s="175">
        <v>0</v>
      </c>
      <c r="H202" s="174"/>
    </row>
    <row r="203" spans="1:8" x14ac:dyDescent="0.2">
      <c r="A203" s="182" t="s">
        <v>902</v>
      </c>
      <c r="B203" s="177" t="s">
        <v>903</v>
      </c>
      <c r="C203" s="176">
        <f>+C204</f>
        <v>4320</v>
      </c>
      <c r="D203" s="176">
        <f>+D204</f>
        <v>4320</v>
      </c>
      <c r="E203" s="176"/>
      <c r="F203" s="176"/>
      <c r="G203" s="176"/>
      <c r="H203" s="177"/>
    </row>
    <row r="204" spans="1:8" x14ac:dyDescent="0.2">
      <c r="A204" s="182" t="s">
        <v>904</v>
      </c>
      <c r="B204" s="177" t="s">
        <v>905</v>
      </c>
      <c r="C204" s="176">
        <f>SUM(C205:C206)</f>
        <v>4320</v>
      </c>
      <c r="D204" s="176">
        <f>SUM(D205:D206)</f>
        <v>4320</v>
      </c>
      <c r="E204" s="176"/>
      <c r="F204" s="176"/>
      <c r="G204" s="176"/>
      <c r="H204" s="177"/>
    </row>
    <row r="205" spans="1:8" x14ac:dyDescent="0.2">
      <c r="A205" s="40" t="s">
        <v>906</v>
      </c>
      <c r="B205" s="38" t="s">
        <v>907</v>
      </c>
      <c r="C205" s="42">
        <v>2000</v>
      </c>
      <c r="D205" s="42">
        <v>2000</v>
      </c>
      <c r="E205" s="42"/>
      <c r="F205" s="42"/>
      <c r="G205" s="42"/>
    </row>
    <row r="206" spans="1:8" x14ac:dyDescent="0.2">
      <c r="A206" s="40" t="s">
        <v>908</v>
      </c>
      <c r="B206" s="38" t="s">
        <v>909</v>
      </c>
      <c r="C206" s="42">
        <v>2320</v>
      </c>
      <c r="D206" s="42">
        <v>2320</v>
      </c>
      <c r="E206" s="42"/>
      <c r="F206" s="42"/>
      <c r="G206" s="42"/>
    </row>
    <row r="207" spans="1:8" x14ac:dyDescent="0.2">
      <c r="A207" s="40">
        <v>2120</v>
      </c>
      <c r="B207" s="38" t="s">
        <v>177</v>
      </c>
      <c r="C207" s="42">
        <v>0</v>
      </c>
      <c r="D207" s="42">
        <v>0</v>
      </c>
      <c r="E207" s="42">
        <v>0</v>
      </c>
      <c r="F207" s="42">
        <v>0</v>
      </c>
      <c r="G207" s="42">
        <v>0</v>
      </c>
    </row>
    <row r="208" spans="1:8" x14ac:dyDescent="0.2">
      <c r="A208" s="40">
        <v>2121</v>
      </c>
      <c r="B208" s="38" t="s">
        <v>178</v>
      </c>
      <c r="C208" s="42">
        <v>0</v>
      </c>
      <c r="D208" s="42">
        <v>0</v>
      </c>
      <c r="E208" s="42">
        <v>0</v>
      </c>
      <c r="F208" s="42">
        <v>0</v>
      </c>
      <c r="G208" s="42">
        <v>0</v>
      </c>
    </row>
    <row r="209" spans="1:8" x14ac:dyDescent="0.2">
      <c r="A209" s="40">
        <v>2122</v>
      </c>
      <c r="B209" s="38" t="s">
        <v>179</v>
      </c>
      <c r="C209" s="42">
        <v>0</v>
      </c>
      <c r="D209" s="42">
        <v>0</v>
      </c>
      <c r="E209" s="42">
        <v>0</v>
      </c>
      <c r="F209" s="42">
        <v>0</v>
      </c>
      <c r="G209" s="42">
        <v>0</v>
      </c>
    </row>
    <row r="210" spans="1:8" x14ac:dyDescent="0.2">
      <c r="A210" s="40">
        <v>2129</v>
      </c>
      <c r="B210" s="38" t="s">
        <v>180</v>
      </c>
      <c r="C210" s="42">
        <v>0</v>
      </c>
      <c r="D210" s="42">
        <v>0</v>
      </c>
      <c r="E210" s="42">
        <v>0</v>
      </c>
      <c r="F210" s="42">
        <v>0</v>
      </c>
      <c r="G210" s="42">
        <v>0</v>
      </c>
    </row>
    <row r="212" spans="1:8" x14ac:dyDescent="0.2">
      <c r="A212" s="37" t="s">
        <v>181</v>
      </c>
      <c r="B212" s="37"/>
      <c r="C212" s="37"/>
      <c r="D212" s="37"/>
      <c r="E212" s="37"/>
      <c r="F212" s="37"/>
      <c r="G212" s="37"/>
      <c r="H212" s="37"/>
    </row>
    <row r="213" spans="1:8" x14ac:dyDescent="0.2">
      <c r="A213" s="39" t="s">
        <v>68</v>
      </c>
      <c r="B213" s="39" t="s">
        <v>69</v>
      </c>
      <c r="C213" s="39" t="s">
        <v>70</v>
      </c>
      <c r="D213" s="39" t="s">
        <v>182</v>
      </c>
      <c r="E213" s="39" t="s">
        <v>85</v>
      </c>
      <c r="F213" s="39"/>
      <c r="G213" s="39"/>
      <c r="H213" s="39"/>
    </row>
    <row r="214" spans="1:8" x14ac:dyDescent="0.2">
      <c r="A214" s="40">
        <v>2160</v>
      </c>
      <c r="B214" s="38" t="s">
        <v>183</v>
      </c>
      <c r="C214" s="42">
        <v>0</v>
      </c>
    </row>
    <row r="215" spans="1:8" x14ac:dyDescent="0.2">
      <c r="A215" s="40">
        <v>2161</v>
      </c>
      <c r="B215" s="38" t="s">
        <v>184</v>
      </c>
      <c r="C215" s="42">
        <v>0</v>
      </c>
    </row>
    <row r="216" spans="1:8" x14ac:dyDescent="0.2">
      <c r="A216" s="40">
        <v>2162</v>
      </c>
      <c r="B216" s="38" t="s">
        <v>185</v>
      </c>
      <c r="C216" s="42">
        <v>0</v>
      </c>
    </row>
    <row r="217" spans="1:8" x14ac:dyDescent="0.2">
      <c r="A217" s="40">
        <v>2163</v>
      </c>
      <c r="B217" s="38" t="s">
        <v>186</v>
      </c>
      <c r="C217" s="42">
        <v>0</v>
      </c>
    </row>
    <row r="218" spans="1:8" x14ac:dyDescent="0.2">
      <c r="A218" s="40">
        <v>2164</v>
      </c>
      <c r="B218" s="38" t="s">
        <v>187</v>
      </c>
      <c r="C218" s="42">
        <v>0</v>
      </c>
    </row>
    <row r="219" spans="1:8" x14ac:dyDescent="0.2">
      <c r="A219" s="40">
        <v>2165</v>
      </c>
      <c r="B219" s="38" t="s">
        <v>188</v>
      </c>
      <c r="C219" s="42">
        <v>0</v>
      </c>
    </row>
    <row r="220" spans="1:8" x14ac:dyDescent="0.2">
      <c r="A220" s="40">
        <v>2166</v>
      </c>
      <c r="B220" s="38" t="s">
        <v>189</v>
      </c>
      <c r="C220" s="42">
        <v>0</v>
      </c>
    </row>
    <row r="221" spans="1:8" x14ac:dyDescent="0.2">
      <c r="A221" s="40">
        <v>2250</v>
      </c>
      <c r="B221" s="38" t="s">
        <v>190</v>
      </c>
      <c r="C221" s="42">
        <v>0</v>
      </c>
    </row>
    <row r="222" spans="1:8" x14ac:dyDescent="0.2">
      <c r="A222" s="40">
        <v>2251</v>
      </c>
      <c r="B222" s="38" t="s">
        <v>191</v>
      </c>
      <c r="C222" s="42">
        <v>0</v>
      </c>
    </row>
    <row r="223" spans="1:8" x14ac:dyDescent="0.2">
      <c r="A223" s="40">
        <v>2252</v>
      </c>
      <c r="B223" s="38" t="s">
        <v>192</v>
      </c>
      <c r="C223" s="42">
        <v>0</v>
      </c>
    </row>
    <row r="224" spans="1:8" x14ac:dyDescent="0.2">
      <c r="A224" s="40">
        <v>2253</v>
      </c>
      <c r="B224" s="38" t="s">
        <v>193</v>
      </c>
      <c r="C224" s="42">
        <v>0</v>
      </c>
    </row>
    <row r="225" spans="1:8" x14ac:dyDescent="0.2">
      <c r="A225" s="40">
        <v>2254</v>
      </c>
      <c r="B225" s="38" t="s">
        <v>194</v>
      </c>
      <c r="C225" s="42">
        <v>0</v>
      </c>
    </row>
    <row r="226" spans="1:8" x14ac:dyDescent="0.2">
      <c r="A226" s="40">
        <v>2255</v>
      </c>
      <c r="B226" s="38" t="s">
        <v>195</v>
      </c>
      <c r="C226" s="42">
        <v>0</v>
      </c>
    </row>
    <row r="227" spans="1:8" x14ac:dyDescent="0.2">
      <c r="A227" s="40">
        <v>2256</v>
      </c>
      <c r="B227" s="38" t="s">
        <v>196</v>
      </c>
      <c r="C227" s="42">
        <v>0</v>
      </c>
    </row>
    <row r="229" spans="1:8" x14ac:dyDescent="0.2">
      <c r="A229" s="37" t="s">
        <v>197</v>
      </c>
      <c r="B229" s="37"/>
      <c r="C229" s="37"/>
      <c r="D229" s="37"/>
      <c r="E229" s="37"/>
      <c r="F229" s="37"/>
      <c r="G229" s="37"/>
      <c r="H229" s="37"/>
    </row>
    <row r="230" spans="1:8" x14ac:dyDescent="0.2">
      <c r="A230" s="41" t="s">
        <v>68</v>
      </c>
      <c r="B230" s="41" t="s">
        <v>69</v>
      </c>
      <c r="C230" s="41" t="s">
        <v>70</v>
      </c>
      <c r="D230" s="41" t="s">
        <v>182</v>
      </c>
      <c r="E230" s="41" t="s">
        <v>85</v>
      </c>
      <c r="F230" s="41"/>
      <c r="G230" s="41"/>
      <c r="H230" s="41"/>
    </row>
    <row r="231" spans="1:8" x14ac:dyDescent="0.2">
      <c r="A231" s="40">
        <v>2159</v>
      </c>
      <c r="B231" s="38" t="s">
        <v>198</v>
      </c>
      <c r="C231" s="42">
        <v>0</v>
      </c>
    </row>
    <row r="232" spans="1:8" x14ac:dyDescent="0.2">
      <c r="A232" s="40">
        <v>2199</v>
      </c>
      <c r="B232" s="38" t="s">
        <v>199</v>
      </c>
      <c r="C232" s="42">
        <v>0</v>
      </c>
    </row>
    <row r="233" spans="1:8" x14ac:dyDescent="0.2">
      <c r="A233" s="40">
        <v>2240</v>
      </c>
      <c r="B233" s="38" t="s">
        <v>200</v>
      </c>
      <c r="C233" s="42">
        <v>0</v>
      </c>
    </row>
    <row r="234" spans="1:8" x14ac:dyDescent="0.2">
      <c r="A234" s="40">
        <v>2241</v>
      </c>
      <c r="B234" s="38" t="s">
        <v>201</v>
      </c>
      <c r="C234" s="42">
        <v>0</v>
      </c>
    </row>
    <row r="235" spans="1:8" x14ac:dyDescent="0.2">
      <c r="A235" s="40">
        <v>2242</v>
      </c>
      <c r="B235" s="38" t="s">
        <v>202</v>
      </c>
      <c r="C235" s="42">
        <v>0</v>
      </c>
    </row>
    <row r="236" spans="1:8" x14ac:dyDescent="0.2">
      <c r="A236" s="40">
        <v>2249</v>
      </c>
      <c r="B236" s="38" t="s">
        <v>203</v>
      </c>
      <c r="C236" s="42">
        <v>0</v>
      </c>
    </row>
    <row r="238" spans="1:8" x14ac:dyDescent="0.2">
      <c r="B238" s="158" t="s">
        <v>64</v>
      </c>
      <c r="C238" s="159"/>
      <c r="D238" s="159"/>
      <c r="E238" s="159"/>
      <c r="F238" s="159"/>
    </row>
    <row r="239" spans="1:8" x14ac:dyDescent="0.2">
      <c r="B239" s="160"/>
      <c r="C239" s="159"/>
      <c r="D239" s="159"/>
      <c r="E239" s="159"/>
      <c r="F239" s="159"/>
    </row>
    <row r="240" spans="1:8" x14ac:dyDescent="0.2">
      <c r="B240" s="161"/>
      <c r="C240" s="159"/>
      <c r="D240" s="159"/>
      <c r="E240" s="159"/>
      <c r="F240" s="159"/>
    </row>
    <row r="241" spans="2:6" x14ac:dyDescent="0.2">
      <c r="B241" s="161"/>
      <c r="C241" s="159"/>
      <c r="D241" s="159"/>
      <c r="E241" s="159"/>
      <c r="F241" s="159"/>
    </row>
    <row r="242" spans="2:6" x14ac:dyDescent="0.2">
      <c r="B242" s="162" t="s">
        <v>815</v>
      </c>
      <c r="C242" s="158"/>
      <c r="D242" s="163"/>
      <c r="E242" s="158" t="s">
        <v>816</v>
      </c>
      <c r="F242" s="163"/>
    </row>
    <row r="243" spans="2:6" ht="22.5" x14ac:dyDescent="0.2">
      <c r="B243" s="164" t="s">
        <v>817</v>
      </c>
      <c r="C243" s="164"/>
      <c r="D243" s="163"/>
      <c r="E243" s="215" t="s">
        <v>818</v>
      </c>
      <c r="F243" s="21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E243:F243"/>
  </mergeCells>
  <pageMargins left="0.70866141732283472" right="0.70866141732283472" top="0.74803149606299213" bottom="0.74803149606299213" header="0.31496062992125984" footer="0.31496062992125984"/>
  <pageSetup scale="42" fitToHeight="0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9" tint="-0.249977111117893"/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A3" s="111"/>
      <c r="B3" s="12"/>
    </row>
    <row r="4" spans="1:2" ht="15" customHeight="1" x14ac:dyDescent="0.2">
      <c r="A4" s="112" t="s">
        <v>10</v>
      </c>
      <c r="B4" s="27" t="s">
        <v>206</v>
      </c>
    </row>
    <row r="5" spans="1:2" ht="15" customHeight="1" x14ac:dyDescent="0.2">
      <c r="A5" s="110"/>
      <c r="B5" s="27" t="s">
        <v>207</v>
      </c>
    </row>
    <row r="6" spans="1:2" ht="22.5" x14ac:dyDescent="0.2">
      <c r="A6" s="110"/>
      <c r="B6" s="25" t="s">
        <v>208</v>
      </c>
    </row>
    <row r="7" spans="1:2" ht="15" customHeight="1" x14ac:dyDescent="0.2">
      <c r="A7" s="110"/>
      <c r="B7" s="27" t="s">
        <v>209</v>
      </c>
    </row>
    <row r="8" spans="1:2" x14ac:dyDescent="0.2">
      <c r="A8" s="110"/>
    </row>
    <row r="9" spans="1:2" ht="15" customHeight="1" x14ac:dyDescent="0.2">
      <c r="A9" s="112" t="s">
        <v>12</v>
      </c>
      <c r="B9" s="27" t="s">
        <v>210</v>
      </c>
    </row>
    <row r="10" spans="1:2" ht="15" customHeight="1" x14ac:dyDescent="0.2">
      <c r="A10" s="110"/>
      <c r="B10" s="27" t="s">
        <v>211</v>
      </c>
    </row>
    <row r="11" spans="1:2" ht="15" customHeight="1" x14ac:dyDescent="0.2">
      <c r="A11" s="110"/>
      <c r="B11" s="27" t="s">
        <v>212</v>
      </c>
    </row>
    <row r="12" spans="1:2" ht="15" customHeight="1" x14ac:dyDescent="0.2">
      <c r="A12" s="110"/>
      <c r="B12" s="27" t="s">
        <v>213</v>
      </c>
    </row>
    <row r="13" spans="1:2" ht="15" customHeight="1" x14ac:dyDescent="0.2">
      <c r="A13" s="110"/>
      <c r="B13" s="27" t="s">
        <v>214</v>
      </c>
    </row>
    <row r="14" spans="1:2" x14ac:dyDescent="0.2">
      <c r="A14" s="110"/>
    </row>
    <row r="15" spans="1:2" ht="15" customHeight="1" x14ac:dyDescent="0.2">
      <c r="A15" s="112" t="s">
        <v>14</v>
      </c>
      <c r="B15" s="28" t="s">
        <v>215</v>
      </c>
    </row>
    <row r="16" spans="1:2" ht="15" customHeight="1" x14ac:dyDescent="0.2">
      <c r="A16" s="110"/>
      <c r="B16" s="28" t="s">
        <v>216</v>
      </c>
    </row>
    <row r="17" spans="1:2" ht="15" customHeight="1" x14ac:dyDescent="0.2">
      <c r="A17" s="110"/>
      <c r="B17" s="28" t="s">
        <v>217</v>
      </c>
    </row>
    <row r="18" spans="1:2" ht="15" customHeight="1" x14ac:dyDescent="0.2">
      <c r="A18" s="110"/>
      <c r="B18" s="27" t="s">
        <v>218</v>
      </c>
    </row>
    <row r="19" spans="1:2" ht="15" customHeight="1" x14ac:dyDescent="0.2">
      <c r="A19" s="110"/>
      <c r="B19" s="23" t="s">
        <v>219</v>
      </c>
    </row>
    <row r="20" spans="1:2" x14ac:dyDescent="0.2">
      <c r="A20" s="110"/>
    </row>
    <row r="21" spans="1:2" ht="15" customHeight="1" x14ac:dyDescent="0.2">
      <c r="A21" s="112" t="s">
        <v>16</v>
      </c>
      <c r="B21" s="1" t="s">
        <v>220</v>
      </c>
    </row>
    <row r="22" spans="1:2" ht="15" customHeight="1" x14ac:dyDescent="0.2">
      <c r="A22" s="110"/>
      <c r="B22" s="29" t="s">
        <v>221</v>
      </c>
    </row>
    <row r="23" spans="1:2" x14ac:dyDescent="0.2">
      <c r="A23" s="110"/>
    </row>
    <row r="24" spans="1:2" ht="15" customHeight="1" x14ac:dyDescent="0.2">
      <c r="A24" s="112" t="s">
        <v>18</v>
      </c>
      <c r="B24" s="23" t="s">
        <v>222</v>
      </c>
    </row>
    <row r="25" spans="1:2" ht="15" customHeight="1" x14ac:dyDescent="0.2">
      <c r="A25" s="110"/>
      <c r="B25" s="23" t="s">
        <v>223</v>
      </c>
    </row>
    <row r="26" spans="1:2" ht="15" customHeight="1" x14ac:dyDescent="0.2">
      <c r="A26" s="110"/>
      <c r="B26" s="23" t="s">
        <v>224</v>
      </c>
    </row>
    <row r="27" spans="1:2" x14ac:dyDescent="0.2">
      <c r="A27" s="110"/>
    </row>
    <row r="28" spans="1:2" ht="15" customHeight="1" x14ac:dyDescent="0.2">
      <c r="A28" s="112" t="s">
        <v>20</v>
      </c>
      <c r="B28" s="23" t="s">
        <v>225</v>
      </c>
    </row>
    <row r="29" spans="1:2" ht="15" customHeight="1" x14ac:dyDescent="0.2">
      <c r="A29" s="110"/>
      <c r="B29" s="23" t="s">
        <v>226</v>
      </c>
    </row>
    <row r="30" spans="1:2" ht="15" customHeight="1" x14ac:dyDescent="0.2">
      <c r="A30" s="110"/>
      <c r="B30" s="23" t="s">
        <v>227</v>
      </c>
    </row>
    <row r="31" spans="1:2" ht="15" customHeight="1" x14ac:dyDescent="0.2">
      <c r="A31" s="110"/>
      <c r="B31" s="30" t="s">
        <v>228</v>
      </c>
    </row>
    <row r="32" spans="1:2" x14ac:dyDescent="0.2">
      <c r="A32" s="110"/>
    </row>
    <row r="33" spans="1:2" ht="15" customHeight="1" x14ac:dyDescent="0.2">
      <c r="A33" s="112" t="s">
        <v>22</v>
      </c>
      <c r="B33" s="23" t="s">
        <v>229</v>
      </c>
    </row>
    <row r="34" spans="1:2" ht="15" customHeight="1" x14ac:dyDescent="0.2">
      <c r="A34" s="110"/>
      <c r="B34" s="23" t="s">
        <v>230</v>
      </c>
    </row>
    <row r="35" spans="1:2" x14ac:dyDescent="0.2">
      <c r="A35" s="110"/>
    </row>
    <row r="36" spans="1:2" ht="15" customHeight="1" x14ac:dyDescent="0.2">
      <c r="A36" s="112" t="s">
        <v>24</v>
      </c>
      <c r="B36" s="27" t="s">
        <v>231</v>
      </c>
    </row>
    <row r="37" spans="1:2" ht="15" customHeight="1" x14ac:dyDescent="0.2">
      <c r="A37" s="110"/>
      <c r="B37" s="27" t="s">
        <v>232</v>
      </c>
    </row>
    <row r="38" spans="1:2" ht="15" customHeight="1" x14ac:dyDescent="0.2">
      <c r="A38" s="110"/>
      <c r="B38" s="31" t="s">
        <v>233</v>
      </c>
    </row>
    <row r="39" spans="1:2" ht="15" customHeight="1" x14ac:dyDescent="0.2">
      <c r="A39" s="110"/>
      <c r="B39" s="27" t="s">
        <v>234</v>
      </c>
    </row>
    <row r="40" spans="1:2" ht="15" customHeight="1" x14ac:dyDescent="0.2">
      <c r="A40" s="110"/>
      <c r="B40" s="27" t="s">
        <v>235</v>
      </c>
    </row>
    <row r="41" spans="1:2" ht="15" customHeight="1" x14ac:dyDescent="0.2">
      <c r="A41" s="110"/>
      <c r="B41" s="27" t="s">
        <v>236</v>
      </c>
    </row>
    <row r="42" spans="1:2" x14ac:dyDescent="0.2">
      <c r="A42" s="110"/>
    </row>
    <row r="43" spans="1:2" ht="15" customHeight="1" x14ac:dyDescent="0.2">
      <c r="A43" s="112" t="s">
        <v>26</v>
      </c>
      <c r="B43" s="27" t="s">
        <v>237</v>
      </c>
    </row>
    <row r="44" spans="1:2" ht="15" customHeight="1" x14ac:dyDescent="0.2">
      <c r="A44" s="110"/>
      <c r="B44" s="27" t="s">
        <v>238</v>
      </c>
    </row>
    <row r="45" spans="1:2" ht="15" customHeight="1" x14ac:dyDescent="0.2">
      <c r="A45" s="110"/>
      <c r="B45" s="31" t="s">
        <v>239</v>
      </c>
    </row>
    <row r="46" spans="1:2" ht="15" customHeight="1" x14ac:dyDescent="0.2">
      <c r="A46" s="110"/>
      <c r="B46" s="27" t="s">
        <v>240</v>
      </c>
    </row>
    <row r="47" spans="1:2" ht="15" customHeight="1" x14ac:dyDescent="0.2">
      <c r="A47" s="110"/>
      <c r="B47" s="27" t="s">
        <v>241</v>
      </c>
    </row>
    <row r="48" spans="1:2" ht="15" customHeight="1" x14ac:dyDescent="0.2">
      <c r="A48" s="110"/>
      <c r="B48" s="27" t="s">
        <v>242</v>
      </c>
    </row>
    <row r="49" spans="1:2" x14ac:dyDescent="0.2">
      <c r="A49" s="110"/>
    </row>
    <row r="50" spans="1:2" ht="25.5" customHeight="1" x14ac:dyDescent="0.2">
      <c r="A50" s="112" t="s">
        <v>28</v>
      </c>
      <c r="B50" s="25" t="s">
        <v>243</v>
      </c>
    </row>
    <row r="51" spans="1:2" x14ac:dyDescent="0.2">
      <c r="A51" s="110"/>
    </row>
    <row r="52" spans="1:2" ht="15" customHeight="1" x14ac:dyDescent="0.2">
      <c r="A52" s="112" t="s">
        <v>30</v>
      </c>
      <c r="B52" s="27" t="s">
        <v>244</v>
      </c>
    </row>
    <row r="53" spans="1:2" x14ac:dyDescent="0.2">
      <c r="A53" s="110"/>
    </row>
    <row r="54" spans="1:2" ht="15" customHeight="1" x14ac:dyDescent="0.2">
      <c r="A54" s="112" t="s">
        <v>32</v>
      </c>
      <c r="B54" s="28" t="s">
        <v>245</v>
      </c>
    </row>
    <row r="55" spans="1:2" ht="15" customHeight="1" x14ac:dyDescent="0.2">
      <c r="A55" s="110"/>
      <c r="B55" s="28" t="s">
        <v>246</v>
      </c>
    </row>
    <row r="56" spans="1:2" ht="15" customHeight="1" x14ac:dyDescent="0.2">
      <c r="A56" s="110"/>
      <c r="B56" s="28" t="s">
        <v>247</v>
      </c>
    </row>
    <row r="57" spans="1:2" ht="15" customHeight="1" x14ac:dyDescent="0.2">
      <c r="A57" s="110"/>
      <c r="B57" s="28" t="s">
        <v>248</v>
      </c>
    </row>
    <row r="58" spans="1:2" ht="15" customHeight="1" x14ac:dyDescent="0.2">
      <c r="A58" s="110"/>
      <c r="B58" s="28" t="s">
        <v>249</v>
      </c>
    </row>
    <row r="59" spans="1:2" x14ac:dyDescent="0.2">
      <c r="A59" s="110"/>
    </row>
    <row r="60" spans="1:2" ht="15" customHeight="1" x14ac:dyDescent="0.2">
      <c r="A60" s="112" t="s">
        <v>34</v>
      </c>
      <c r="B60" s="23" t="s">
        <v>250</v>
      </c>
    </row>
    <row r="61" spans="1:2" x14ac:dyDescent="0.2">
      <c r="A61" s="110"/>
      <c r="B61" s="23"/>
    </row>
    <row r="62" spans="1:2" ht="15" customHeight="1" x14ac:dyDescent="0.2">
      <c r="A62" s="112" t="s">
        <v>36</v>
      </c>
      <c r="B62" s="27" t="s">
        <v>244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249977111117893"/>
    <pageSetUpPr fitToPage="1"/>
  </sheetPr>
  <dimension ref="A1:F232"/>
  <sheetViews>
    <sheetView view="pageBreakPreview" zoomScaleNormal="100" zoomScaleSheetLayoutView="100" workbookViewId="0">
      <selection activeCell="F199" sqref="F199"/>
    </sheetView>
  </sheetViews>
  <sheetFormatPr baseColWidth="10" defaultColWidth="9.140625" defaultRowHeight="11.25" x14ac:dyDescent="0.2"/>
  <cols>
    <col min="1" max="1" width="19.42578125" style="38" customWidth="1"/>
    <col min="2" max="2" width="72.85546875" style="38" bestFit="1" customWidth="1"/>
    <col min="3" max="3" width="15.7109375" style="38" customWidth="1"/>
    <col min="4" max="5" width="19.7109375" style="38" customWidth="1"/>
    <col min="6" max="6" width="29.85546875" style="38" customWidth="1"/>
    <col min="7" max="7" width="10.140625" style="38" bestFit="1" customWidth="1"/>
    <col min="8" max="16384" width="9.140625" style="38"/>
  </cols>
  <sheetData>
    <row r="1" spans="1:5" s="44" customFormat="1" ht="18.95" customHeight="1" x14ac:dyDescent="0.25">
      <c r="A1" s="218" t="str">
        <f>ESF!A1</f>
        <v>ACADEMIA METROPOLITANA DE SEGURIDAD PÚBLICA DE LEÓN, GUANAJUATO</v>
      </c>
      <c r="B1" s="218"/>
      <c r="C1" s="218"/>
      <c r="D1" s="34" t="s">
        <v>0</v>
      </c>
      <c r="E1" s="43">
        <f>'Notas a los Edos Financieros'!D1</f>
        <v>2022</v>
      </c>
    </row>
    <row r="2" spans="1:5" s="35" customFormat="1" ht="18.95" customHeight="1" x14ac:dyDescent="0.25">
      <c r="A2" s="218" t="s">
        <v>251</v>
      </c>
      <c r="B2" s="218"/>
      <c r="C2" s="218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218" t="str">
        <f>ESF!A3</f>
        <v>Correspondiente del 01 de Enero al 31 de Diciembre de 2022</v>
      </c>
      <c r="B3" s="218"/>
      <c r="C3" s="218"/>
      <c r="D3" s="34" t="s">
        <v>4</v>
      </c>
      <c r="E3" s="43">
        <f>'Notas a los Edos Financieros'!D3</f>
        <v>4</v>
      </c>
    </row>
    <row r="4" spans="1:5" x14ac:dyDescent="0.2">
      <c r="A4" s="36" t="s">
        <v>66</v>
      </c>
      <c r="B4" s="37"/>
      <c r="C4" s="37"/>
      <c r="D4" s="37"/>
      <c r="E4" s="37"/>
    </row>
    <row r="6" spans="1:5" x14ac:dyDescent="0.2">
      <c r="A6" s="62" t="s">
        <v>252</v>
      </c>
      <c r="B6" s="62"/>
      <c r="C6" s="62"/>
      <c r="D6" s="62"/>
      <c r="E6" s="62"/>
    </row>
    <row r="7" spans="1:5" x14ac:dyDescent="0.2">
      <c r="A7" s="63" t="s">
        <v>68</v>
      </c>
      <c r="B7" s="63" t="s">
        <v>69</v>
      </c>
      <c r="C7" s="63" t="s">
        <v>70</v>
      </c>
      <c r="D7" s="63" t="s">
        <v>253</v>
      </c>
      <c r="E7" s="63"/>
    </row>
    <row r="8" spans="1:5" x14ac:dyDescent="0.2">
      <c r="A8" s="183">
        <v>4100</v>
      </c>
      <c r="B8" s="184" t="s">
        <v>39</v>
      </c>
      <c r="C8" s="185">
        <f>+C9+C19+C25+C28+C34+C37+C46</f>
        <v>6882856.2000000002</v>
      </c>
      <c r="D8" s="186"/>
      <c r="E8" s="187"/>
    </row>
    <row r="9" spans="1:5" x14ac:dyDescent="0.2">
      <c r="A9" s="153">
        <v>4110</v>
      </c>
      <c r="B9" s="154" t="s">
        <v>254</v>
      </c>
      <c r="C9" s="155">
        <v>0</v>
      </c>
      <c r="D9" s="66"/>
      <c r="E9" s="64"/>
    </row>
    <row r="10" spans="1:5" x14ac:dyDescent="0.2">
      <c r="A10" s="65">
        <v>4111</v>
      </c>
      <c r="B10" s="66" t="s">
        <v>255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256</v>
      </c>
      <c r="C11" s="69">
        <v>0</v>
      </c>
      <c r="D11" s="66"/>
      <c r="E11" s="64"/>
    </row>
    <row r="12" spans="1:5" x14ac:dyDescent="0.2">
      <c r="A12" s="65">
        <v>4113</v>
      </c>
      <c r="B12" s="66" t="s">
        <v>257</v>
      </c>
      <c r="C12" s="69">
        <v>0</v>
      </c>
      <c r="D12" s="66"/>
      <c r="E12" s="64"/>
    </row>
    <row r="13" spans="1:5" x14ac:dyDescent="0.2">
      <c r="A13" s="65">
        <v>4114</v>
      </c>
      <c r="B13" s="66" t="s">
        <v>258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259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260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261</v>
      </c>
      <c r="C16" s="69">
        <v>0</v>
      </c>
      <c r="D16" s="66"/>
      <c r="E16" s="64"/>
    </row>
    <row r="17" spans="1:5" ht="22.5" x14ac:dyDescent="0.2">
      <c r="A17" s="65">
        <v>4118</v>
      </c>
      <c r="B17" s="67" t="s">
        <v>262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263</v>
      </c>
      <c r="C18" s="69">
        <v>0</v>
      </c>
      <c r="D18" s="66"/>
      <c r="E18" s="64"/>
    </row>
    <row r="19" spans="1:5" x14ac:dyDescent="0.2">
      <c r="A19" s="153">
        <v>4120</v>
      </c>
      <c r="B19" s="154" t="s">
        <v>264</v>
      </c>
      <c r="C19" s="155">
        <v>0</v>
      </c>
      <c r="D19" s="66"/>
      <c r="E19" s="64"/>
    </row>
    <row r="20" spans="1:5" x14ac:dyDescent="0.2">
      <c r="A20" s="65">
        <v>4121</v>
      </c>
      <c r="B20" s="66" t="s">
        <v>265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266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267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268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269</v>
      </c>
      <c r="C24" s="69">
        <v>0</v>
      </c>
      <c r="D24" s="66"/>
      <c r="E24" s="64"/>
    </row>
    <row r="25" spans="1:5" x14ac:dyDescent="0.2">
      <c r="A25" s="153">
        <v>4130</v>
      </c>
      <c r="B25" s="154" t="s">
        <v>270</v>
      </c>
      <c r="C25" s="155">
        <v>0</v>
      </c>
      <c r="D25" s="66"/>
      <c r="E25" s="64"/>
    </row>
    <row r="26" spans="1:5" x14ac:dyDescent="0.2">
      <c r="A26" s="65">
        <v>4131</v>
      </c>
      <c r="B26" s="66" t="s">
        <v>271</v>
      </c>
      <c r="C26" s="69">
        <v>0</v>
      </c>
      <c r="D26" s="66"/>
      <c r="E26" s="64"/>
    </row>
    <row r="27" spans="1:5" ht="22.5" x14ac:dyDescent="0.2">
      <c r="A27" s="65">
        <v>4132</v>
      </c>
      <c r="B27" s="67" t="s">
        <v>272</v>
      </c>
      <c r="C27" s="69">
        <v>0</v>
      </c>
      <c r="D27" s="66"/>
      <c r="E27" s="64"/>
    </row>
    <row r="28" spans="1:5" x14ac:dyDescent="0.2">
      <c r="A28" s="153">
        <v>4140</v>
      </c>
      <c r="B28" s="154" t="s">
        <v>273</v>
      </c>
      <c r="C28" s="155">
        <v>0</v>
      </c>
      <c r="D28" s="66"/>
      <c r="E28" s="64"/>
    </row>
    <row r="29" spans="1:5" x14ac:dyDescent="0.2">
      <c r="A29" s="65">
        <v>4141</v>
      </c>
      <c r="B29" s="66" t="s">
        <v>274</v>
      </c>
      <c r="C29" s="69">
        <v>0</v>
      </c>
      <c r="D29" s="66"/>
      <c r="E29" s="64"/>
    </row>
    <row r="30" spans="1:5" x14ac:dyDescent="0.2">
      <c r="A30" s="65">
        <v>4143</v>
      </c>
      <c r="B30" s="66" t="s">
        <v>275</v>
      </c>
      <c r="C30" s="69">
        <v>0</v>
      </c>
      <c r="D30" s="66"/>
      <c r="E30" s="64"/>
    </row>
    <row r="31" spans="1:5" x14ac:dyDescent="0.2">
      <c r="A31" s="65">
        <v>4144</v>
      </c>
      <c r="B31" s="66" t="s">
        <v>276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277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278</v>
      </c>
      <c r="C33" s="69">
        <v>0</v>
      </c>
      <c r="D33" s="66"/>
      <c r="E33" s="64"/>
    </row>
    <row r="34" spans="1:5" x14ac:dyDescent="0.2">
      <c r="A34" s="153">
        <v>4150</v>
      </c>
      <c r="B34" s="154" t="s">
        <v>279</v>
      </c>
      <c r="C34" s="155">
        <v>0</v>
      </c>
      <c r="D34" s="66"/>
      <c r="E34" s="64"/>
    </row>
    <row r="35" spans="1:5" x14ac:dyDescent="0.2">
      <c r="A35" s="65">
        <v>4151</v>
      </c>
      <c r="B35" s="66" t="s">
        <v>279</v>
      </c>
      <c r="C35" s="69">
        <v>0</v>
      </c>
      <c r="D35" s="66"/>
      <c r="E35" s="64"/>
    </row>
    <row r="36" spans="1:5" ht="22.5" x14ac:dyDescent="0.2">
      <c r="A36" s="65">
        <v>4154</v>
      </c>
      <c r="B36" s="67" t="s">
        <v>280</v>
      </c>
      <c r="C36" s="69">
        <v>0</v>
      </c>
      <c r="D36" s="66"/>
      <c r="E36" s="64"/>
    </row>
    <row r="37" spans="1:5" x14ac:dyDescent="0.2">
      <c r="A37" s="183">
        <v>4160</v>
      </c>
      <c r="B37" s="184" t="s">
        <v>281</v>
      </c>
      <c r="C37" s="185">
        <f>+C38+C39+C40+C41+C42+C43+C44+C45</f>
        <v>6882856.2000000002</v>
      </c>
      <c r="D37" s="186"/>
      <c r="E37" s="187"/>
    </row>
    <row r="38" spans="1:5" x14ac:dyDescent="0.2">
      <c r="A38" s="65">
        <v>4161</v>
      </c>
      <c r="B38" s="66" t="s">
        <v>282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283</v>
      </c>
      <c r="C39" s="69">
        <v>0</v>
      </c>
      <c r="D39" s="66"/>
      <c r="E39" s="64"/>
    </row>
    <row r="40" spans="1:5" x14ac:dyDescent="0.2">
      <c r="A40" s="65">
        <v>4163</v>
      </c>
      <c r="B40" s="66" t="s">
        <v>284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285</v>
      </c>
      <c r="C41" s="69">
        <v>0</v>
      </c>
      <c r="D41" s="66"/>
      <c r="E41" s="64"/>
    </row>
    <row r="42" spans="1:5" x14ac:dyDescent="0.2">
      <c r="A42" s="65">
        <v>4165</v>
      </c>
      <c r="B42" s="66" t="s">
        <v>286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287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288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289</v>
      </c>
      <c r="C45" s="69">
        <v>6882856.2000000002</v>
      </c>
      <c r="D45" s="66"/>
      <c r="E45" s="64"/>
    </row>
    <row r="46" spans="1:5" x14ac:dyDescent="0.2">
      <c r="A46" s="153">
        <v>4170</v>
      </c>
      <c r="B46" s="154" t="s">
        <v>290</v>
      </c>
      <c r="C46" s="155">
        <v>0</v>
      </c>
      <c r="D46" s="66"/>
      <c r="E46" s="64"/>
    </row>
    <row r="47" spans="1:5" x14ac:dyDescent="0.2">
      <c r="A47" s="65">
        <v>4171</v>
      </c>
      <c r="B47" s="66" t="s">
        <v>291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292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293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294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295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296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297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298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299</v>
      </c>
      <c r="B56" s="62"/>
      <c r="C56" s="62"/>
      <c r="D56" s="62"/>
      <c r="E56" s="62"/>
    </row>
    <row r="57" spans="1:5" x14ac:dyDescent="0.2">
      <c r="A57" s="63" t="s">
        <v>68</v>
      </c>
      <c r="B57" s="63" t="s">
        <v>69</v>
      </c>
      <c r="C57" s="63" t="s">
        <v>70</v>
      </c>
      <c r="D57" s="63" t="s">
        <v>253</v>
      </c>
      <c r="E57" s="63"/>
    </row>
    <row r="58" spans="1:5" ht="33.75" x14ac:dyDescent="0.2">
      <c r="A58" s="65">
        <v>4200</v>
      </c>
      <c r="B58" s="67" t="s">
        <v>300</v>
      </c>
      <c r="C58" s="69">
        <v>0</v>
      </c>
      <c r="D58" s="66"/>
      <c r="E58" s="64"/>
    </row>
    <row r="59" spans="1:5" ht="22.5" x14ac:dyDescent="0.2">
      <c r="A59" s="65">
        <v>4210</v>
      </c>
      <c r="B59" s="67" t="s">
        <v>301</v>
      </c>
      <c r="C59" s="69">
        <v>0</v>
      </c>
      <c r="D59" s="66"/>
      <c r="E59" s="64"/>
    </row>
    <row r="60" spans="1:5" x14ac:dyDescent="0.2">
      <c r="A60" s="65">
        <v>4211</v>
      </c>
      <c r="B60" s="66" t="s">
        <v>302</v>
      </c>
      <c r="C60" s="69">
        <v>0</v>
      </c>
      <c r="D60" s="66"/>
      <c r="E60" s="64"/>
    </row>
    <row r="61" spans="1:5" x14ac:dyDescent="0.2">
      <c r="A61" s="65">
        <v>4212</v>
      </c>
      <c r="B61" s="66" t="s">
        <v>303</v>
      </c>
      <c r="C61" s="69">
        <v>0</v>
      </c>
      <c r="D61" s="66"/>
      <c r="E61" s="64"/>
    </row>
    <row r="62" spans="1:5" x14ac:dyDescent="0.2">
      <c r="A62" s="65">
        <v>4213</v>
      </c>
      <c r="B62" s="66" t="s">
        <v>304</v>
      </c>
      <c r="C62" s="69">
        <v>0</v>
      </c>
      <c r="D62" s="66"/>
      <c r="E62" s="64"/>
    </row>
    <row r="63" spans="1:5" x14ac:dyDescent="0.2">
      <c r="A63" s="65">
        <v>4214</v>
      </c>
      <c r="B63" s="66" t="s">
        <v>305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306</v>
      </c>
      <c r="C64" s="69">
        <v>0</v>
      </c>
      <c r="D64" s="66"/>
      <c r="E64" s="64"/>
    </row>
    <row r="65" spans="1:6" x14ac:dyDescent="0.2">
      <c r="A65" s="65">
        <v>4220</v>
      </c>
      <c r="B65" s="66" t="s">
        <v>307</v>
      </c>
      <c r="C65" s="69">
        <v>0</v>
      </c>
      <c r="D65" s="66"/>
      <c r="E65" s="64"/>
    </row>
    <row r="66" spans="1:6" x14ac:dyDescent="0.2">
      <c r="A66" s="65">
        <v>4221</v>
      </c>
      <c r="B66" s="66" t="s">
        <v>308</v>
      </c>
      <c r="C66" s="69">
        <v>0</v>
      </c>
      <c r="D66" s="66"/>
      <c r="E66" s="64"/>
    </row>
    <row r="67" spans="1:6" x14ac:dyDescent="0.2">
      <c r="A67" s="65">
        <v>4223</v>
      </c>
      <c r="B67" s="66" t="s">
        <v>309</v>
      </c>
      <c r="C67" s="69">
        <v>0</v>
      </c>
      <c r="D67" s="66"/>
      <c r="E67" s="64"/>
    </row>
    <row r="68" spans="1:6" x14ac:dyDescent="0.2">
      <c r="A68" s="65">
        <v>4225</v>
      </c>
      <c r="B68" s="66" t="s">
        <v>310</v>
      </c>
      <c r="C68" s="69">
        <v>0</v>
      </c>
      <c r="D68" s="66"/>
      <c r="E68" s="64"/>
    </row>
    <row r="69" spans="1:6" x14ac:dyDescent="0.2">
      <c r="A69" s="65">
        <v>4227</v>
      </c>
      <c r="B69" s="66" t="s">
        <v>311</v>
      </c>
      <c r="C69" s="69">
        <v>0</v>
      </c>
      <c r="D69" s="66"/>
      <c r="E69" s="64"/>
    </row>
    <row r="70" spans="1:6" x14ac:dyDescent="0.2">
      <c r="A70" s="64"/>
      <c r="B70" s="64"/>
      <c r="C70" s="64"/>
      <c r="D70" s="64"/>
      <c r="E70" s="64"/>
    </row>
    <row r="71" spans="1:6" x14ac:dyDescent="0.2">
      <c r="A71" s="62" t="s">
        <v>312</v>
      </c>
      <c r="B71" s="62"/>
      <c r="C71" s="62"/>
      <c r="D71" s="62"/>
      <c r="E71" s="62"/>
    </row>
    <row r="72" spans="1:6" x14ac:dyDescent="0.2">
      <c r="A72" s="63" t="s">
        <v>68</v>
      </c>
      <c r="B72" s="63" t="s">
        <v>69</v>
      </c>
      <c r="C72" s="63" t="s">
        <v>70</v>
      </c>
      <c r="D72" s="63" t="s">
        <v>182</v>
      </c>
      <c r="E72" s="63" t="s">
        <v>85</v>
      </c>
    </row>
    <row r="73" spans="1:6" x14ac:dyDescent="0.2">
      <c r="A73" s="188">
        <v>4300</v>
      </c>
      <c r="B73" s="184" t="s">
        <v>43</v>
      </c>
      <c r="C73" s="185">
        <f>+C74+C82+C88+C90+C92</f>
        <v>92425.86</v>
      </c>
      <c r="D73" s="186"/>
      <c r="E73" s="186"/>
    </row>
    <row r="74" spans="1:6" x14ac:dyDescent="0.2">
      <c r="A74" s="188">
        <v>4310</v>
      </c>
      <c r="B74" s="184" t="s">
        <v>313</v>
      </c>
      <c r="C74" s="185">
        <f>+C75+C78</f>
        <v>1325.8600000000001</v>
      </c>
      <c r="D74" s="186"/>
      <c r="E74" s="186"/>
      <c r="F74" s="42"/>
    </row>
    <row r="75" spans="1:6" s="152" customFormat="1" x14ac:dyDescent="0.2">
      <c r="A75" s="188">
        <v>4311</v>
      </c>
      <c r="B75" s="184" t="s">
        <v>314</v>
      </c>
      <c r="C75" s="185">
        <f>+C76</f>
        <v>1251.18</v>
      </c>
      <c r="D75" s="184"/>
      <c r="E75" s="184"/>
    </row>
    <row r="76" spans="1:6" x14ac:dyDescent="0.2">
      <c r="A76" s="68" t="s">
        <v>784</v>
      </c>
      <c r="B76" s="66" t="s">
        <v>785</v>
      </c>
      <c r="C76" s="69">
        <f>+C77</f>
        <v>1251.18</v>
      </c>
      <c r="D76" s="66"/>
      <c r="E76" s="66"/>
    </row>
    <row r="77" spans="1:6" x14ac:dyDescent="0.2">
      <c r="A77" s="68" t="s">
        <v>786</v>
      </c>
      <c r="B77" s="66" t="s">
        <v>787</v>
      </c>
      <c r="C77" s="69">
        <v>1251.18</v>
      </c>
      <c r="D77" s="66"/>
      <c r="E77" s="66"/>
    </row>
    <row r="78" spans="1:6" s="152" customFormat="1" x14ac:dyDescent="0.2">
      <c r="A78" s="188">
        <v>4319</v>
      </c>
      <c r="B78" s="184" t="s">
        <v>315</v>
      </c>
      <c r="C78" s="185">
        <f>+C79</f>
        <v>74.680000000000007</v>
      </c>
      <c r="D78" s="184"/>
      <c r="E78" s="184"/>
    </row>
    <row r="79" spans="1:6" x14ac:dyDescent="0.2">
      <c r="A79" s="189" t="s">
        <v>852</v>
      </c>
      <c r="B79" s="186" t="s">
        <v>785</v>
      </c>
      <c r="C79" s="190">
        <f>+C80</f>
        <v>74.680000000000007</v>
      </c>
      <c r="D79" s="186"/>
      <c r="E79" s="186"/>
    </row>
    <row r="80" spans="1:6" x14ac:dyDescent="0.2">
      <c r="A80" s="68" t="s">
        <v>853</v>
      </c>
      <c r="B80" s="66" t="s">
        <v>854</v>
      </c>
      <c r="C80" s="69">
        <f>+C81</f>
        <v>74.680000000000007</v>
      </c>
      <c r="D80" s="66"/>
      <c r="E80" s="66"/>
    </row>
    <row r="81" spans="1:5" x14ac:dyDescent="0.2">
      <c r="A81" s="68" t="s">
        <v>855</v>
      </c>
      <c r="B81" s="66" t="s">
        <v>856</v>
      </c>
      <c r="C81" s="69">
        <v>74.680000000000007</v>
      </c>
      <c r="D81" s="66"/>
      <c r="E81" s="66"/>
    </row>
    <row r="82" spans="1:5" x14ac:dyDescent="0.2">
      <c r="A82" s="68">
        <v>4320</v>
      </c>
      <c r="B82" s="66" t="s">
        <v>316</v>
      </c>
      <c r="C82" s="69">
        <v>0</v>
      </c>
      <c r="D82" s="66"/>
      <c r="E82" s="66"/>
    </row>
    <row r="83" spans="1:5" x14ac:dyDescent="0.2">
      <c r="A83" s="68">
        <v>4321</v>
      </c>
      <c r="B83" s="66" t="s">
        <v>317</v>
      </c>
      <c r="C83" s="69">
        <v>0</v>
      </c>
      <c r="D83" s="66"/>
      <c r="E83" s="66"/>
    </row>
    <row r="84" spans="1:5" x14ac:dyDescent="0.2">
      <c r="A84" s="68">
        <v>4322</v>
      </c>
      <c r="B84" s="66" t="s">
        <v>318</v>
      </c>
      <c r="C84" s="69">
        <v>0</v>
      </c>
      <c r="D84" s="66"/>
      <c r="E84" s="66"/>
    </row>
    <row r="85" spans="1:5" x14ac:dyDescent="0.2">
      <c r="A85" s="68">
        <v>4323</v>
      </c>
      <c r="B85" s="66" t="s">
        <v>319</v>
      </c>
      <c r="C85" s="69">
        <v>0</v>
      </c>
      <c r="D85" s="66"/>
      <c r="E85" s="66"/>
    </row>
    <row r="86" spans="1:5" x14ac:dyDescent="0.2">
      <c r="A86" s="68">
        <v>4324</v>
      </c>
      <c r="B86" s="66" t="s">
        <v>320</v>
      </c>
      <c r="C86" s="69">
        <v>0</v>
      </c>
      <c r="D86" s="66"/>
      <c r="E86" s="66"/>
    </row>
    <row r="87" spans="1:5" x14ac:dyDescent="0.2">
      <c r="A87" s="68">
        <v>4325</v>
      </c>
      <c r="B87" s="66" t="s">
        <v>321</v>
      </c>
      <c r="C87" s="69">
        <v>0</v>
      </c>
      <c r="D87" s="66"/>
      <c r="E87" s="66"/>
    </row>
    <row r="88" spans="1:5" x14ac:dyDescent="0.2">
      <c r="A88" s="68">
        <v>4330</v>
      </c>
      <c r="B88" s="66" t="s">
        <v>322</v>
      </c>
      <c r="C88" s="69">
        <v>0</v>
      </c>
      <c r="D88" s="66"/>
      <c r="E88" s="66"/>
    </row>
    <row r="89" spans="1:5" x14ac:dyDescent="0.2">
      <c r="A89" s="68">
        <v>4331</v>
      </c>
      <c r="B89" s="66" t="s">
        <v>322</v>
      </c>
      <c r="C89" s="69">
        <v>0</v>
      </c>
      <c r="D89" s="66"/>
      <c r="E89" s="66"/>
    </row>
    <row r="90" spans="1:5" x14ac:dyDescent="0.2">
      <c r="A90" s="68">
        <v>4340</v>
      </c>
      <c r="B90" s="66" t="s">
        <v>323</v>
      </c>
      <c r="C90" s="69">
        <v>0</v>
      </c>
      <c r="D90" s="66"/>
      <c r="E90" s="66"/>
    </row>
    <row r="91" spans="1:5" x14ac:dyDescent="0.2">
      <c r="A91" s="68">
        <v>4341</v>
      </c>
      <c r="B91" s="66" t="s">
        <v>323</v>
      </c>
      <c r="C91" s="69">
        <v>0</v>
      </c>
      <c r="D91" s="66"/>
      <c r="E91" s="66"/>
    </row>
    <row r="92" spans="1:5" x14ac:dyDescent="0.2">
      <c r="A92" s="188">
        <v>4390</v>
      </c>
      <c r="B92" s="184" t="s">
        <v>324</v>
      </c>
      <c r="C92" s="185">
        <f>+C93</f>
        <v>91100</v>
      </c>
      <c r="D92" s="184"/>
      <c r="E92" s="184"/>
    </row>
    <row r="93" spans="1:5" x14ac:dyDescent="0.2">
      <c r="A93" s="68" t="s">
        <v>866</v>
      </c>
      <c r="B93" s="66" t="s">
        <v>867</v>
      </c>
      <c r="C93" s="69">
        <v>91100</v>
      </c>
      <c r="D93" s="66"/>
      <c r="E93" s="66"/>
    </row>
    <row r="94" spans="1:5" x14ac:dyDescent="0.2">
      <c r="A94" s="68">
        <v>4392</v>
      </c>
      <c r="B94" s="66" t="s">
        <v>325</v>
      </c>
      <c r="C94" s="69">
        <v>0</v>
      </c>
      <c r="D94" s="66"/>
      <c r="E94" s="66"/>
    </row>
    <row r="95" spans="1:5" x14ac:dyDescent="0.2">
      <c r="A95" s="68">
        <v>4393</v>
      </c>
      <c r="B95" s="66" t="s">
        <v>326</v>
      </c>
      <c r="C95" s="69">
        <v>0</v>
      </c>
      <c r="D95" s="66"/>
      <c r="E95" s="66"/>
    </row>
    <row r="96" spans="1:5" x14ac:dyDescent="0.2">
      <c r="A96" s="68">
        <v>4394</v>
      </c>
      <c r="B96" s="66" t="s">
        <v>327</v>
      </c>
      <c r="C96" s="69">
        <v>0</v>
      </c>
      <c r="D96" s="66"/>
      <c r="E96" s="66"/>
    </row>
    <row r="97" spans="1:5" x14ac:dyDescent="0.2">
      <c r="A97" s="68">
        <v>4395</v>
      </c>
      <c r="B97" s="66" t="s">
        <v>328</v>
      </c>
      <c r="C97" s="69">
        <v>0</v>
      </c>
      <c r="D97" s="66"/>
      <c r="E97" s="66"/>
    </row>
    <row r="98" spans="1:5" x14ac:dyDescent="0.2">
      <c r="A98" s="68">
        <v>4396</v>
      </c>
      <c r="B98" s="66" t="s">
        <v>329</v>
      </c>
      <c r="C98" s="69">
        <v>0</v>
      </c>
      <c r="D98" s="66"/>
      <c r="E98" s="66"/>
    </row>
    <row r="99" spans="1:5" x14ac:dyDescent="0.2">
      <c r="A99" s="68">
        <v>4397</v>
      </c>
      <c r="B99" s="66" t="s">
        <v>330</v>
      </c>
      <c r="C99" s="69">
        <v>0</v>
      </c>
      <c r="D99" s="66"/>
      <c r="E99" s="66"/>
    </row>
    <row r="100" spans="1:5" x14ac:dyDescent="0.2">
      <c r="A100" s="68">
        <v>4399</v>
      </c>
      <c r="B100" s="66" t="s">
        <v>324</v>
      </c>
      <c r="C100" s="69">
        <v>0</v>
      </c>
      <c r="D100" s="66"/>
      <c r="E100" s="66"/>
    </row>
    <row r="101" spans="1:5" x14ac:dyDescent="0.2">
      <c r="A101" s="64"/>
      <c r="B101" s="64"/>
      <c r="C101" s="64"/>
      <c r="D101" s="64"/>
      <c r="E101" s="64"/>
    </row>
    <row r="102" spans="1:5" x14ac:dyDescent="0.2">
      <c r="A102" s="62" t="s">
        <v>331</v>
      </c>
      <c r="B102" s="62"/>
      <c r="C102" s="62"/>
      <c r="D102" s="62"/>
      <c r="E102" s="62"/>
    </row>
    <row r="103" spans="1:5" x14ac:dyDescent="0.2">
      <c r="A103" s="63" t="s">
        <v>68</v>
      </c>
      <c r="B103" s="63" t="s">
        <v>69</v>
      </c>
      <c r="C103" s="63" t="s">
        <v>70</v>
      </c>
      <c r="D103" s="63" t="s">
        <v>332</v>
      </c>
      <c r="E103" s="63" t="s">
        <v>85</v>
      </c>
    </row>
    <row r="104" spans="1:5" x14ac:dyDescent="0.2">
      <c r="A104" s="188">
        <v>5000</v>
      </c>
      <c r="B104" s="184" t="s">
        <v>45</v>
      </c>
      <c r="C104" s="185">
        <f>+C105+C133+C166+C176+C191+C220</f>
        <v>10014340.049999999</v>
      </c>
      <c r="D104" s="191">
        <f>+D105+D133+D166+D176+D191+D220</f>
        <v>0.99999999999999989</v>
      </c>
      <c r="E104" s="186"/>
    </row>
    <row r="105" spans="1:5" x14ac:dyDescent="0.2">
      <c r="A105" s="188">
        <v>5100</v>
      </c>
      <c r="B105" s="184" t="s">
        <v>333</v>
      </c>
      <c r="C105" s="185">
        <f>+C106+C113+C123</f>
        <v>9014630.4799999986</v>
      </c>
      <c r="D105" s="191">
        <f>+D106+D113+D123</f>
        <v>0.90017219656925862</v>
      </c>
      <c r="E105" s="186"/>
    </row>
    <row r="106" spans="1:5" x14ac:dyDescent="0.2">
      <c r="A106" s="156">
        <v>5110</v>
      </c>
      <c r="B106" s="154" t="s">
        <v>334</v>
      </c>
      <c r="C106" s="155">
        <v>0</v>
      </c>
      <c r="D106" s="157">
        <f>+C106/7136428.86</f>
        <v>0</v>
      </c>
      <c r="E106" s="66"/>
    </row>
    <row r="107" spans="1:5" x14ac:dyDescent="0.2">
      <c r="A107" s="68">
        <v>5111</v>
      </c>
      <c r="B107" s="66" t="s">
        <v>335</v>
      </c>
      <c r="C107" s="69">
        <v>0</v>
      </c>
      <c r="D107" s="157">
        <f t="shared" ref="D107:D112" si="0">+C107/7136428.86</f>
        <v>0</v>
      </c>
      <c r="E107" s="66"/>
    </row>
    <row r="108" spans="1:5" x14ac:dyDescent="0.2">
      <c r="A108" s="68">
        <v>5112</v>
      </c>
      <c r="B108" s="66" t="s">
        <v>336</v>
      </c>
      <c r="C108" s="69">
        <v>0</v>
      </c>
      <c r="D108" s="157">
        <f t="shared" si="0"/>
        <v>0</v>
      </c>
      <c r="E108" s="66"/>
    </row>
    <row r="109" spans="1:5" x14ac:dyDescent="0.2">
      <c r="A109" s="68">
        <v>5113</v>
      </c>
      <c r="B109" s="66" t="s">
        <v>337</v>
      </c>
      <c r="C109" s="69">
        <v>0</v>
      </c>
      <c r="D109" s="157">
        <f t="shared" si="0"/>
        <v>0</v>
      </c>
      <c r="E109" s="66"/>
    </row>
    <row r="110" spans="1:5" x14ac:dyDescent="0.2">
      <c r="A110" s="68">
        <v>5114</v>
      </c>
      <c r="B110" s="66" t="s">
        <v>338</v>
      </c>
      <c r="C110" s="69">
        <v>0</v>
      </c>
      <c r="D110" s="157">
        <f t="shared" si="0"/>
        <v>0</v>
      </c>
      <c r="E110" s="66"/>
    </row>
    <row r="111" spans="1:5" x14ac:dyDescent="0.2">
      <c r="A111" s="68">
        <v>5115</v>
      </c>
      <c r="B111" s="66" t="s">
        <v>339</v>
      </c>
      <c r="C111" s="69">
        <v>0</v>
      </c>
      <c r="D111" s="157">
        <f t="shared" si="0"/>
        <v>0</v>
      </c>
      <c r="E111" s="66"/>
    </row>
    <row r="112" spans="1:5" x14ac:dyDescent="0.2">
      <c r="A112" s="68">
        <v>5116</v>
      </c>
      <c r="B112" s="66" t="s">
        <v>340</v>
      </c>
      <c r="C112" s="69">
        <v>0</v>
      </c>
      <c r="D112" s="157">
        <f t="shared" si="0"/>
        <v>0</v>
      </c>
      <c r="E112" s="66"/>
    </row>
    <row r="113" spans="1:5" x14ac:dyDescent="0.2">
      <c r="A113" s="188">
        <v>5120</v>
      </c>
      <c r="B113" s="184" t="s">
        <v>341</v>
      </c>
      <c r="C113" s="185">
        <f>SUM(C114:C122)</f>
        <v>3993423.3899999997</v>
      </c>
      <c r="D113" s="191">
        <f>SUM(D114:D122)</f>
        <v>0.39877050010899112</v>
      </c>
      <c r="E113" s="186"/>
    </row>
    <row r="114" spans="1:5" x14ac:dyDescent="0.2">
      <c r="A114" s="68">
        <v>5121</v>
      </c>
      <c r="B114" s="66" t="s">
        <v>342</v>
      </c>
      <c r="C114" s="69">
        <v>112305.9</v>
      </c>
      <c r="D114" s="157">
        <f>+C114/10014340.05</f>
        <v>1.1214508338969375E-2</v>
      </c>
      <c r="E114" s="66"/>
    </row>
    <row r="115" spans="1:5" x14ac:dyDescent="0.2">
      <c r="A115" s="68">
        <v>5122</v>
      </c>
      <c r="B115" s="66" t="s">
        <v>343</v>
      </c>
      <c r="C115" s="69">
        <v>1867669.38</v>
      </c>
      <c r="D115" s="157">
        <f t="shared" ref="D115:D132" si="1">+C115/10014340.05</f>
        <v>0.18649949678910691</v>
      </c>
      <c r="E115" s="66"/>
    </row>
    <row r="116" spans="1:5" x14ac:dyDescent="0.2">
      <c r="A116" s="68">
        <v>5123</v>
      </c>
      <c r="B116" s="66" t="s">
        <v>344</v>
      </c>
      <c r="C116" s="69">
        <v>0</v>
      </c>
      <c r="D116" s="157">
        <f t="shared" si="1"/>
        <v>0</v>
      </c>
      <c r="E116" s="66"/>
    </row>
    <row r="117" spans="1:5" x14ac:dyDescent="0.2">
      <c r="A117" s="68">
        <v>5124</v>
      </c>
      <c r="B117" s="66" t="s">
        <v>345</v>
      </c>
      <c r="C117" s="69">
        <v>257840.73</v>
      </c>
      <c r="D117" s="157">
        <f t="shared" si="1"/>
        <v>2.5747151456076228E-2</v>
      </c>
      <c r="E117" s="66"/>
    </row>
    <row r="118" spans="1:5" x14ac:dyDescent="0.2">
      <c r="A118" s="68">
        <v>5125</v>
      </c>
      <c r="B118" s="66" t="s">
        <v>346</v>
      </c>
      <c r="C118" s="69">
        <v>178799.25</v>
      </c>
      <c r="D118" s="157">
        <f t="shared" si="1"/>
        <v>1.785432181324819E-2</v>
      </c>
      <c r="E118" s="66"/>
    </row>
    <row r="119" spans="1:5" x14ac:dyDescent="0.2">
      <c r="A119" s="68">
        <v>5126</v>
      </c>
      <c r="B119" s="66" t="s">
        <v>347</v>
      </c>
      <c r="C119" s="69">
        <v>380047.05</v>
      </c>
      <c r="D119" s="157">
        <f t="shared" si="1"/>
        <v>3.7950284102845094E-2</v>
      </c>
      <c r="E119" s="66"/>
    </row>
    <row r="120" spans="1:5" x14ac:dyDescent="0.2">
      <c r="A120" s="68">
        <v>5127</v>
      </c>
      <c r="B120" s="66" t="s">
        <v>348</v>
      </c>
      <c r="C120" s="69">
        <v>871815.84</v>
      </c>
      <c r="D120" s="157">
        <f t="shared" si="1"/>
        <v>8.7056744193542729E-2</v>
      </c>
      <c r="E120" s="66"/>
    </row>
    <row r="121" spans="1:5" x14ac:dyDescent="0.2">
      <c r="A121" s="68">
        <v>5128</v>
      </c>
      <c r="B121" s="66" t="s">
        <v>349</v>
      </c>
      <c r="C121" s="69">
        <v>300006.03000000003</v>
      </c>
      <c r="D121" s="157">
        <f t="shared" si="1"/>
        <v>2.9957643589304719E-2</v>
      </c>
      <c r="E121" s="66"/>
    </row>
    <row r="122" spans="1:5" x14ac:dyDescent="0.2">
      <c r="A122" s="68">
        <v>5129</v>
      </c>
      <c r="B122" s="66" t="s">
        <v>350</v>
      </c>
      <c r="C122" s="69">
        <v>24939.21</v>
      </c>
      <c r="D122" s="157">
        <f t="shared" si="1"/>
        <v>2.4903498258979132E-3</v>
      </c>
      <c r="E122" s="66"/>
    </row>
    <row r="123" spans="1:5" x14ac:dyDescent="0.2">
      <c r="A123" s="188">
        <v>5130</v>
      </c>
      <c r="B123" s="184" t="s">
        <v>351</v>
      </c>
      <c r="C123" s="185">
        <f>SUM(C124:C132)</f>
        <v>5021207.0899999989</v>
      </c>
      <c r="D123" s="191">
        <f>SUM(D124:D132)</f>
        <v>0.50140169646026744</v>
      </c>
      <c r="E123" s="186"/>
    </row>
    <row r="124" spans="1:5" x14ac:dyDescent="0.2">
      <c r="A124" s="68">
        <v>5131</v>
      </c>
      <c r="B124" s="66" t="s">
        <v>352</v>
      </c>
      <c r="C124" s="69">
        <v>575805.32999999996</v>
      </c>
      <c r="D124" s="157">
        <f t="shared" si="1"/>
        <v>5.74980804651226E-2</v>
      </c>
      <c r="E124" s="66"/>
    </row>
    <row r="125" spans="1:5" x14ac:dyDescent="0.2">
      <c r="A125" s="68">
        <v>5132</v>
      </c>
      <c r="B125" s="66" t="s">
        <v>353</v>
      </c>
      <c r="C125" s="69">
        <v>84832.6</v>
      </c>
      <c r="D125" s="157">
        <f t="shared" si="1"/>
        <v>8.4711123824879504E-3</v>
      </c>
      <c r="E125" s="66"/>
    </row>
    <row r="126" spans="1:5" x14ac:dyDescent="0.2">
      <c r="A126" s="68">
        <v>5133</v>
      </c>
      <c r="B126" s="66" t="s">
        <v>354</v>
      </c>
      <c r="C126" s="69">
        <v>2783995.91</v>
      </c>
      <c r="D126" s="157">
        <f t="shared" si="1"/>
        <v>0.27800093626738787</v>
      </c>
      <c r="E126" s="66"/>
    </row>
    <row r="127" spans="1:5" x14ac:dyDescent="0.2">
      <c r="A127" s="68">
        <v>5134</v>
      </c>
      <c r="B127" s="66" t="s">
        <v>355</v>
      </c>
      <c r="C127" s="69">
        <v>132932.60999999999</v>
      </c>
      <c r="D127" s="157">
        <f t="shared" si="1"/>
        <v>1.3274225693983696E-2</v>
      </c>
      <c r="E127" s="66"/>
    </row>
    <row r="128" spans="1:5" x14ac:dyDescent="0.2">
      <c r="A128" s="68">
        <v>5135</v>
      </c>
      <c r="B128" s="66" t="s">
        <v>356</v>
      </c>
      <c r="C128" s="69">
        <v>984930.52</v>
      </c>
      <c r="D128" s="157">
        <f t="shared" si="1"/>
        <v>9.8352014719132685E-2</v>
      </c>
      <c r="E128" s="66"/>
    </row>
    <row r="129" spans="1:5" x14ac:dyDescent="0.2">
      <c r="A129" s="68">
        <v>5136</v>
      </c>
      <c r="B129" s="66" t="s">
        <v>357</v>
      </c>
      <c r="C129" s="69">
        <v>0</v>
      </c>
      <c r="D129" s="157">
        <f t="shared" si="1"/>
        <v>0</v>
      </c>
      <c r="E129" s="66"/>
    </row>
    <row r="130" spans="1:5" x14ac:dyDescent="0.2">
      <c r="A130" s="68">
        <v>5137</v>
      </c>
      <c r="B130" s="66" t="s">
        <v>358</v>
      </c>
      <c r="C130" s="69">
        <v>109338.26</v>
      </c>
      <c r="D130" s="157">
        <f t="shared" si="1"/>
        <v>1.0918169290646365E-2</v>
      </c>
      <c r="E130" s="66"/>
    </row>
    <row r="131" spans="1:5" x14ac:dyDescent="0.2">
      <c r="A131" s="68">
        <v>5138</v>
      </c>
      <c r="B131" s="66" t="s">
        <v>359</v>
      </c>
      <c r="C131" s="69">
        <v>67175.350000000006</v>
      </c>
      <c r="D131" s="157">
        <f t="shared" si="1"/>
        <v>6.707915815181451E-3</v>
      </c>
      <c r="E131" s="66"/>
    </row>
    <row r="132" spans="1:5" x14ac:dyDescent="0.2">
      <c r="A132" s="68">
        <v>5139</v>
      </c>
      <c r="B132" s="66" t="s">
        <v>360</v>
      </c>
      <c r="C132" s="69">
        <v>282196.51</v>
      </c>
      <c r="D132" s="157">
        <f t="shared" si="1"/>
        <v>2.8179241826324839E-2</v>
      </c>
      <c r="E132" s="66"/>
    </row>
    <row r="133" spans="1:5" x14ac:dyDescent="0.2">
      <c r="A133" s="156">
        <v>5200</v>
      </c>
      <c r="B133" s="154" t="s">
        <v>361</v>
      </c>
      <c r="C133" s="155">
        <v>0</v>
      </c>
      <c r="D133" s="70">
        <f t="shared" ref="D133:D178" si="2">+C133/1167812.43</f>
        <v>0</v>
      </c>
      <c r="E133" s="66"/>
    </row>
    <row r="134" spans="1:5" x14ac:dyDescent="0.2">
      <c r="A134" s="156">
        <v>5210</v>
      </c>
      <c r="B134" s="154" t="s">
        <v>362</v>
      </c>
      <c r="C134" s="155">
        <v>0</v>
      </c>
      <c r="D134" s="70">
        <f t="shared" si="2"/>
        <v>0</v>
      </c>
      <c r="E134" s="66"/>
    </row>
    <row r="135" spans="1:5" x14ac:dyDescent="0.2">
      <c r="A135" s="68">
        <v>5211</v>
      </c>
      <c r="B135" s="66" t="s">
        <v>363</v>
      </c>
      <c r="C135" s="69">
        <v>0</v>
      </c>
      <c r="D135" s="70">
        <f t="shared" si="2"/>
        <v>0</v>
      </c>
      <c r="E135" s="66"/>
    </row>
    <row r="136" spans="1:5" x14ac:dyDescent="0.2">
      <c r="A136" s="68">
        <v>5212</v>
      </c>
      <c r="B136" s="66" t="s">
        <v>364</v>
      </c>
      <c r="C136" s="69">
        <v>0</v>
      </c>
      <c r="D136" s="70">
        <f t="shared" si="2"/>
        <v>0</v>
      </c>
      <c r="E136" s="66"/>
    </row>
    <row r="137" spans="1:5" x14ac:dyDescent="0.2">
      <c r="A137" s="156">
        <v>5220</v>
      </c>
      <c r="B137" s="154" t="s">
        <v>365</v>
      </c>
      <c r="C137" s="155">
        <v>0</v>
      </c>
      <c r="D137" s="70">
        <f t="shared" si="2"/>
        <v>0</v>
      </c>
      <c r="E137" s="66"/>
    </row>
    <row r="138" spans="1:5" x14ac:dyDescent="0.2">
      <c r="A138" s="68">
        <v>5221</v>
      </c>
      <c r="B138" s="66" t="s">
        <v>366</v>
      </c>
      <c r="C138" s="69">
        <v>0</v>
      </c>
      <c r="D138" s="70">
        <f t="shared" si="2"/>
        <v>0</v>
      </c>
      <c r="E138" s="66"/>
    </row>
    <row r="139" spans="1:5" x14ac:dyDescent="0.2">
      <c r="A139" s="68">
        <v>5222</v>
      </c>
      <c r="B139" s="66" t="s">
        <v>367</v>
      </c>
      <c r="C139" s="69">
        <v>0</v>
      </c>
      <c r="D139" s="70">
        <f t="shared" si="2"/>
        <v>0</v>
      </c>
      <c r="E139" s="66"/>
    </row>
    <row r="140" spans="1:5" x14ac:dyDescent="0.2">
      <c r="A140" s="156">
        <v>5230</v>
      </c>
      <c r="B140" s="154" t="s">
        <v>309</v>
      </c>
      <c r="C140" s="155">
        <v>0</v>
      </c>
      <c r="D140" s="70">
        <f t="shared" si="2"/>
        <v>0</v>
      </c>
      <c r="E140" s="66"/>
    </row>
    <row r="141" spans="1:5" x14ac:dyDescent="0.2">
      <c r="A141" s="68">
        <v>5231</v>
      </c>
      <c r="B141" s="66" t="s">
        <v>368</v>
      </c>
      <c r="C141" s="69">
        <v>0</v>
      </c>
      <c r="D141" s="70">
        <f t="shared" si="2"/>
        <v>0</v>
      </c>
      <c r="E141" s="66"/>
    </row>
    <row r="142" spans="1:5" x14ac:dyDescent="0.2">
      <c r="A142" s="68">
        <v>5232</v>
      </c>
      <c r="B142" s="66" t="s">
        <v>369</v>
      </c>
      <c r="C142" s="69">
        <v>0</v>
      </c>
      <c r="D142" s="70">
        <f t="shared" si="2"/>
        <v>0</v>
      </c>
      <c r="E142" s="66"/>
    </row>
    <row r="143" spans="1:5" x14ac:dyDescent="0.2">
      <c r="A143" s="156">
        <v>5240</v>
      </c>
      <c r="B143" s="154" t="s">
        <v>370</v>
      </c>
      <c r="C143" s="155">
        <v>0</v>
      </c>
      <c r="D143" s="70">
        <f t="shared" si="2"/>
        <v>0</v>
      </c>
      <c r="E143" s="66"/>
    </row>
    <row r="144" spans="1:5" x14ac:dyDescent="0.2">
      <c r="A144" s="68">
        <v>5241</v>
      </c>
      <c r="B144" s="66" t="s">
        <v>371</v>
      </c>
      <c r="C144" s="69">
        <v>0</v>
      </c>
      <c r="D144" s="70">
        <f t="shared" si="2"/>
        <v>0</v>
      </c>
      <c r="E144" s="66"/>
    </row>
    <row r="145" spans="1:5" x14ac:dyDescent="0.2">
      <c r="A145" s="68">
        <v>5242</v>
      </c>
      <c r="B145" s="66" t="s">
        <v>372</v>
      </c>
      <c r="C145" s="69">
        <v>0</v>
      </c>
      <c r="D145" s="70">
        <f t="shared" si="2"/>
        <v>0</v>
      </c>
      <c r="E145" s="66"/>
    </row>
    <row r="146" spans="1:5" x14ac:dyDescent="0.2">
      <c r="A146" s="68">
        <v>5243</v>
      </c>
      <c r="B146" s="66" t="s">
        <v>373</v>
      </c>
      <c r="C146" s="69">
        <v>0</v>
      </c>
      <c r="D146" s="70">
        <f t="shared" si="2"/>
        <v>0</v>
      </c>
      <c r="E146" s="66"/>
    </row>
    <row r="147" spans="1:5" x14ac:dyDescent="0.2">
      <c r="A147" s="68">
        <v>5244</v>
      </c>
      <c r="B147" s="66" t="s">
        <v>374</v>
      </c>
      <c r="C147" s="69">
        <v>0</v>
      </c>
      <c r="D147" s="70">
        <f t="shared" si="2"/>
        <v>0</v>
      </c>
      <c r="E147" s="66"/>
    </row>
    <row r="148" spans="1:5" x14ac:dyDescent="0.2">
      <c r="A148" s="156">
        <v>5250</v>
      </c>
      <c r="B148" s="154" t="s">
        <v>310</v>
      </c>
      <c r="C148" s="155">
        <v>0</v>
      </c>
      <c r="D148" s="70">
        <f t="shared" si="2"/>
        <v>0</v>
      </c>
      <c r="E148" s="66"/>
    </row>
    <row r="149" spans="1:5" x14ac:dyDescent="0.2">
      <c r="A149" s="68">
        <v>5251</v>
      </c>
      <c r="B149" s="66" t="s">
        <v>375</v>
      </c>
      <c r="C149" s="69">
        <v>0</v>
      </c>
      <c r="D149" s="70">
        <f t="shared" si="2"/>
        <v>0</v>
      </c>
      <c r="E149" s="66"/>
    </row>
    <row r="150" spans="1:5" x14ac:dyDescent="0.2">
      <c r="A150" s="68">
        <v>5252</v>
      </c>
      <c r="B150" s="66" t="s">
        <v>376</v>
      </c>
      <c r="C150" s="69">
        <v>0</v>
      </c>
      <c r="D150" s="70">
        <f t="shared" si="2"/>
        <v>0</v>
      </c>
      <c r="E150" s="66"/>
    </row>
    <row r="151" spans="1:5" x14ac:dyDescent="0.2">
      <c r="A151" s="68">
        <v>5259</v>
      </c>
      <c r="B151" s="66" t="s">
        <v>377</v>
      </c>
      <c r="C151" s="69">
        <v>0</v>
      </c>
      <c r="D151" s="70">
        <f t="shared" si="2"/>
        <v>0</v>
      </c>
      <c r="E151" s="66"/>
    </row>
    <row r="152" spans="1:5" x14ac:dyDescent="0.2">
      <c r="A152" s="156">
        <v>5260</v>
      </c>
      <c r="B152" s="154" t="s">
        <v>378</v>
      </c>
      <c r="C152" s="155">
        <v>0</v>
      </c>
      <c r="D152" s="70">
        <f t="shared" si="2"/>
        <v>0</v>
      </c>
      <c r="E152" s="66"/>
    </row>
    <row r="153" spans="1:5" x14ac:dyDescent="0.2">
      <c r="A153" s="68">
        <v>5261</v>
      </c>
      <c r="B153" s="66" t="s">
        <v>379</v>
      </c>
      <c r="C153" s="69">
        <v>0</v>
      </c>
      <c r="D153" s="70">
        <f t="shared" si="2"/>
        <v>0</v>
      </c>
      <c r="E153" s="66"/>
    </row>
    <row r="154" spans="1:5" x14ac:dyDescent="0.2">
      <c r="A154" s="68">
        <v>5262</v>
      </c>
      <c r="B154" s="66" t="s">
        <v>380</v>
      </c>
      <c r="C154" s="69">
        <v>0</v>
      </c>
      <c r="D154" s="70">
        <f t="shared" si="2"/>
        <v>0</v>
      </c>
      <c r="E154" s="66"/>
    </row>
    <row r="155" spans="1:5" x14ac:dyDescent="0.2">
      <c r="A155" s="156">
        <v>5270</v>
      </c>
      <c r="B155" s="154" t="s">
        <v>381</v>
      </c>
      <c r="C155" s="155">
        <v>0</v>
      </c>
      <c r="D155" s="70">
        <f t="shared" si="2"/>
        <v>0</v>
      </c>
      <c r="E155" s="66"/>
    </row>
    <row r="156" spans="1:5" x14ac:dyDescent="0.2">
      <c r="A156" s="68">
        <v>5271</v>
      </c>
      <c r="B156" s="66" t="s">
        <v>382</v>
      </c>
      <c r="C156" s="69">
        <v>0</v>
      </c>
      <c r="D156" s="70">
        <f t="shared" si="2"/>
        <v>0</v>
      </c>
      <c r="E156" s="66"/>
    </row>
    <row r="157" spans="1:5" x14ac:dyDescent="0.2">
      <c r="A157" s="156">
        <v>5280</v>
      </c>
      <c r="B157" s="154" t="s">
        <v>383</v>
      </c>
      <c r="C157" s="155">
        <v>0</v>
      </c>
      <c r="D157" s="70">
        <f t="shared" si="2"/>
        <v>0</v>
      </c>
      <c r="E157" s="66"/>
    </row>
    <row r="158" spans="1:5" x14ac:dyDescent="0.2">
      <c r="A158" s="68">
        <v>5281</v>
      </c>
      <c r="B158" s="66" t="s">
        <v>384</v>
      </c>
      <c r="C158" s="69">
        <v>0</v>
      </c>
      <c r="D158" s="70">
        <f t="shared" si="2"/>
        <v>0</v>
      </c>
      <c r="E158" s="66"/>
    </row>
    <row r="159" spans="1:5" x14ac:dyDescent="0.2">
      <c r="A159" s="68">
        <v>5282</v>
      </c>
      <c r="B159" s="66" t="s">
        <v>385</v>
      </c>
      <c r="C159" s="69">
        <v>0</v>
      </c>
      <c r="D159" s="70">
        <f t="shared" si="2"/>
        <v>0</v>
      </c>
      <c r="E159" s="66"/>
    </row>
    <row r="160" spans="1:5" x14ac:dyDescent="0.2">
      <c r="A160" s="68">
        <v>5283</v>
      </c>
      <c r="B160" s="66" t="s">
        <v>386</v>
      </c>
      <c r="C160" s="69">
        <v>0</v>
      </c>
      <c r="D160" s="70">
        <f t="shared" si="2"/>
        <v>0</v>
      </c>
      <c r="E160" s="66"/>
    </row>
    <row r="161" spans="1:5" x14ac:dyDescent="0.2">
      <c r="A161" s="68">
        <v>5284</v>
      </c>
      <c r="B161" s="66" t="s">
        <v>387</v>
      </c>
      <c r="C161" s="69">
        <v>0</v>
      </c>
      <c r="D161" s="70">
        <f t="shared" si="2"/>
        <v>0</v>
      </c>
      <c r="E161" s="66"/>
    </row>
    <row r="162" spans="1:5" x14ac:dyDescent="0.2">
      <c r="A162" s="68">
        <v>5285</v>
      </c>
      <c r="B162" s="66" t="s">
        <v>388</v>
      </c>
      <c r="C162" s="69">
        <v>0</v>
      </c>
      <c r="D162" s="70">
        <f t="shared" si="2"/>
        <v>0</v>
      </c>
      <c r="E162" s="66"/>
    </row>
    <row r="163" spans="1:5" x14ac:dyDescent="0.2">
      <c r="A163" s="156">
        <v>5290</v>
      </c>
      <c r="B163" s="154" t="s">
        <v>389</v>
      </c>
      <c r="C163" s="155">
        <v>0</v>
      </c>
      <c r="D163" s="70">
        <f t="shared" si="2"/>
        <v>0</v>
      </c>
      <c r="E163" s="66"/>
    </row>
    <row r="164" spans="1:5" x14ac:dyDescent="0.2">
      <c r="A164" s="68">
        <v>5291</v>
      </c>
      <c r="B164" s="66" t="s">
        <v>390</v>
      </c>
      <c r="C164" s="69">
        <v>0</v>
      </c>
      <c r="D164" s="70">
        <f t="shared" si="2"/>
        <v>0</v>
      </c>
      <c r="E164" s="66"/>
    </row>
    <row r="165" spans="1:5" x14ac:dyDescent="0.2">
      <c r="A165" s="68">
        <v>5292</v>
      </c>
      <c r="B165" s="66" t="s">
        <v>391</v>
      </c>
      <c r="C165" s="69">
        <v>0</v>
      </c>
      <c r="D165" s="70">
        <f t="shared" si="2"/>
        <v>0</v>
      </c>
      <c r="E165" s="66"/>
    </row>
    <row r="166" spans="1:5" x14ac:dyDescent="0.2">
      <c r="A166" s="156">
        <v>5300</v>
      </c>
      <c r="B166" s="154" t="s">
        <v>392</v>
      </c>
      <c r="C166" s="155">
        <v>0</v>
      </c>
      <c r="D166" s="70">
        <f t="shared" si="2"/>
        <v>0</v>
      </c>
      <c r="E166" s="66"/>
    </row>
    <row r="167" spans="1:5" x14ac:dyDescent="0.2">
      <c r="A167" s="156">
        <v>5310</v>
      </c>
      <c r="B167" s="154" t="s">
        <v>302</v>
      </c>
      <c r="C167" s="155">
        <v>0</v>
      </c>
      <c r="D167" s="70">
        <f t="shared" si="2"/>
        <v>0</v>
      </c>
      <c r="E167" s="66"/>
    </row>
    <row r="168" spans="1:5" x14ac:dyDescent="0.2">
      <c r="A168" s="68">
        <v>5311</v>
      </c>
      <c r="B168" s="66" t="s">
        <v>393</v>
      </c>
      <c r="C168" s="69">
        <v>0</v>
      </c>
      <c r="D168" s="70">
        <f t="shared" si="2"/>
        <v>0</v>
      </c>
      <c r="E168" s="66"/>
    </row>
    <row r="169" spans="1:5" x14ac:dyDescent="0.2">
      <c r="A169" s="68">
        <v>5312</v>
      </c>
      <c r="B169" s="66" t="s">
        <v>394</v>
      </c>
      <c r="C169" s="69">
        <v>0</v>
      </c>
      <c r="D169" s="70">
        <f t="shared" si="2"/>
        <v>0</v>
      </c>
      <c r="E169" s="66"/>
    </row>
    <row r="170" spans="1:5" x14ac:dyDescent="0.2">
      <c r="A170" s="156">
        <v>5320</v>
      </c>
      <c r="B170" s="154" t="s">
        <v>303</v>
      </c>
      <c r="C170" s="155">
        <v>0</v>
      </c>
      <c r="D170" s="70">
        <f t="shared" si="2"/>
        <v>0</v>
      </c>
      <c r="E170" s="66"/>
    </row>
    <row r="171" spans="1:5" x14ac:dyDescent="0.2">
      <c r="A171" s="68">
        <v>5321</v>
      </c>
      <c r="B171" s="66" t="s">
        <v>395</v>
      </c>
      <c r="C171" s="69">
        <v>0</v>
      </c>
      <c r="D171" s="70">
        <f t="shared" si="2"/>
        <v>0</v>
      </c>
      <c r="E171" s="66"/>
    </row>
    <row r="172" spans="1:5" x14ac:dyDescent="0.2">
      <c r="A172" s="68">
        <v>5322</v>
      </c>
      <c r="B172" s="66" t="s">
        <v>396</v>
      </c>
      <c r="C172" s="69">
        <v>0</v>
      </c>
      <c r="D172" s="70">
        <f t="shared" si="2"/>
        <v>0</v>
      </c>
      <c r="E172" s="66"/>
    </row>
    <row r="173" spans="1:5" x14ac:dyDescent="0.2">
      <c r="A173" s="156">
        <v>5330</v>
      </c>
      <c r="B173" s="154" t="s">
        <v>304</v>
      </c>
      <c r="C173" s="155">
        <v>0</v>
      </c>
      <c r="D173" s="70">
        <f t="shared" si="2"/>
        <v>0</v>
      </c>
      <c r="E173" s="66"/>
    </row>
    <row r="174" spans="1:5" x14ac:dyDescent="0.2">
      <c r="A174" s="68">
        <v>5331</v>
      </c>
      <c r="B174" s="66" t="s">
        <v>397</v>
      </c>
      <c r="C174" s="69">
        <v>0</v>
      </c>
      <c r="D174" s="70">
        <f t="shared" si="2"/>
        <v>0</v>
      </c>
      <c r="E174" s="66"/>
    </row>
    <row r="175" spans="1:5" x14ac:dyDescent="0.2">
      <c r="A175" s="68">
        <v>5332</v>
      </c>
      <c r="B175" s="66" t="s">
        <v>398</v>
      </c>
      <c r="C175" s="69">
        <v>0</v>
      </c>
      <c r="D175" s="70">
        <f t="shared" si="2"/>
        <v>0</v>
      </c>
      <c r="E175" s="66"/>
    </row>
    <row r="176" spans="1:5" x14ac:dyDescent="0.2">
      <c r="A176" s="156">
        <v>5400</v>
      </c>
      <c r="B176" s="154" t="s">
        <v>399</v>
      </c>
      <c r="C176" s="155">
        <v>0</v>
      </c>
      <c r="D176" s="70">
        <f t="shared" si="2"/>
        <v>0</v>
      </c>
      <c r="E176" s="66"/>
    </row>
    <row r="177" spans="1:5" x14ac:dyDescent="0.2">
      <c r="A177" s="156">
        <v>5410</v>
      </c>
      <c r="B177" s="154" t="s">
        <v>400</v>
      </c>
      <c r="C177" s="155">
        <v>0</v>
      </c>
      <c r="D177" s="70">
        <f t="shared" si="2"/>
        <v>0</v>
      </c>
      <c r="E177" s="66"/>
    </row>
    <row r="178" spans="1:5" x14ac:dyDescent="0.2">
      <c r="A178" s="68">
        <v>5411</v>
      </c>
      <c r="B178" s="66" t="s">
        <v>401</v>
      </c>
      <c r="C178" s="69">
        <v>0</v>
      </c>
      <c r="D178" s="70">
        <f t="shared" si="2"/>
        <v>0</v>
      </c>
      <c r="E178" s="66"/>
    </row>
    <row r="179" spans="1:5" x14ac:dyDescent="0.2">
      <c r="A179" s="68">
        <v>5412</v>
      </c>
      <c r="B179" s="66" t="s">
        <v>402</v>
      </c>
      <c r="C179" s="69">
        <v>0</v>
      </c>
      <c r="D179" s="70">
        <f t="shared" ref="D179:D190" si="3">+C179/1167812.43</f>
        <v>0</v>
      </c>
      <c r="E179" s="66"/>
    </row>
    <row r="180" spans="1:5" x14ac:dyDescent="0.2">
      <c r="A180" s="156">
        <v>5420</v>
      </c>
      <c r="B180" s="154" t="s">
        <v>403</v>
      </c>
      <c r="C180" s="155">
        <v>0</v>
      </c>
      <c r="D180" s="70">
        <f t="shared" si="3"/>
        <v>0</v>
      </c>
      <c r="E180" s="66"/>
    </row>
    <row r="181" spans="1:5" x14ac:dyDescent="0.2">
      <c r="A181" s="68">
        <v>5421</v>
      </c>
      <c r="B181" s="66" t="s">
        <v>404</v>
      </c>
      <c r="C181" s="69">
        <v>0</v>
      </c>
      <c r="D181" s="70">
        <f t="shared" si="3"/>
        <v>0</v>
      </c>
      <c r="E181" s="66"/>
    </row>
    <row r="182" spans="1:5" x14ac:dyDescent="0.2">
      <c r="A182" s="68">
        <v>5422</v>
      </c>
      <c r="B182" s="66" t="s">
        <v>405</v>
      </c>
      <c r="C182" s="69">
        <v>0</v>
      </c>
      <c r="D182" s="70">
        <f t="shared" si="3"/>
        <v>0</v>
      </c>
      <c r="E182" s="66"/>
    </row>
    <row r="183" spans="1:5" x14ac:dyDescent="0.2">
      <c r="A183" s="156">
        <v>5430</v>
      </c>
      <c r="B183" s="154" t="s">
        <v>406</v>
      </c>
      <c r="C183" s="155">
        <v>0</v>
      </c>
      <c r="D183" s="70">
        <f t="shared" si="3"/>
        <v>0</v>
      </c>
      <c r="E183" s="66"/>
    </row>
    <row r="184" spans="1:5" x14ac:dyDescent="0.2">
      <c r="A184" s="68">
        <v>5431</v>
      </c>
      <c r="B184" s="66" t="s">
        <v>407</v>
      </c>
      <c r="C184" s="69">
        <v>0</v>
      </c>
      <c r="D184" s="70">
        <f t="shared" si="3"/>
        <v>0</v>
      </c>
      <c r="E184" s="66"/>
    </row>
    <row r="185" spans="1:5" x14ac:dyDescent="0.2">
      <c r="A185" s="68">
        <v>5432</v>
      </c>
      <c r="B185" s="66" t="s">
        <v>408</v>
      </c>
      <c r="C185" s="69">
        <v>0</v>
      </c>
      <c r="D185" s="70">
        <f t="shared" si="3"/>
        <v>0</v>
      </c>
      <c r="E185" s="66"/>
    </row>
    <row r="186" spans="1:5" x14ac:dyDescent="0.2">
      <c r="A186" s="156">
        <v>5440</v>
      </c>
      <c r="B186" s="154" t="s">
        <v>409</v>
      </c>
      <c r="C186" s="155">
        <v>0</v>
      </c>
      <c r="D186" s="70">
        <f t="shared" si="3"/>
        <v>0</v>
      </c>
      <c r="E186" s="66"/>
    </row>
    <row r="187" spans="1:5" x14ac:dyDescent="0.2">
      <c r="A187" s="68">
        <v>5441</v>
      </c>
      <c r="B187" s="66" t="s">
        <v>409</v>
      </c>
      <c r="C187" s="69">
        <v>0</v>
      </c>
      <c r="D187" s="70">
        <f t="shared" si="3"/>
        <v>0</v>
      </c>
      <c r="E187" s="66"/>
    </row>
    <row r="188" spans="1:5" x14ac:dyDescent="0.2">
      <c r="A188" s="156">
        <v>5450</v>
      </c>
      <c r="B188" s="154" t="s">
        <v>410</v>
      </c>
      <c r="C188" s="155">
        <v>0</v>
      </c>
      <c r="D188" s="70">
        <f t="shared" si="3"/>
        <v>0</v>
      </c>
      <c r="E188" s="66"/>
    </row>
    <row r="189" spans="1:5" x14ac:dyDescent="0.2">
      <c r="A189" s="68">
        <v>5451</v>
      </c>
      <c r="B189" s="66" t="s">
        <v>411</v>
      </c>
      <c r="C189" s="69">
        <v>0</v>
      </c>
      <c r="D189" s="70">
        <f t="shared" si="3"/>
        <v>0</v>
      </c>
      <c r="E189" s="66"/>
    </row>
    <row r="190" spans="1:5" x14ac:dyDescent="0.2">
      <c r="A190" s="68">
        <v>5452</v>
      </c>
      <c r="B190" s="66" t="s">
        <v>412</v>
      </c>
      <c r="C190" s="69">
        <v>0</v>
      </c>
      <c r="D190" s="70">
        <f t="shared" si="3"/>
        <v>0</v>
      </c>
      <c r="E190" s="66"/>
    </row>
    <row r="191" spans="1:5" x14ac:dyDescent="0.2">
      <c r="A191" s="188">
        <v>5500</v>
      </c>
      <c r="B191" s="184" t="s">
        <v>413</v>
      </c>
      <c r="C191" s="185">
        <f>+C192+C201+C204+C210</f>
        <v>999709.57</v>
      </c>
      <c r="D191" s="191">
        <f>+D192+D201+D204+D210</f>
        <v>9.9827803430741296E-2</v>
      </c>
      <c r="E191" s="66"/>
    </row>
    <row r="192" spans="1:5" x14ac:dyDescent="0.2">
      <c r="A192" s="188">
        <v>5510</v>
      </c>
      <c r="B192" s="184" t="s">
        <v>414</v>
      </c>
      <c r="C192" s="185">
        <f>SUM(C193:C200)</f>
        <v>999709.57</v>
      </c>
      <c r="D192" s="191">
        <f>SUM(D193:D200)</f>
        <v>9.9827803430741296E-2</v>
      </c>
      <c r="E192" s="69"/>
    </row>
    <row r="193" spans="1:5" x14ac:dyDescent="0.2">
      <c r="A193" s="68">
        <v>5511</v>
      </c>
      <c r="B193" s="66" t="s">
        <v>415</v>
      </c>
      <c r="C193" s="69">
        <v>0</v>
      </c>
      <c r="D193" s="168">
        <f t="shared" ref="D193:D222" si="4">+C193/1167812.43</f>
        <v>0</v>
      </c>
      <c r="E193" s="66"/>
    </row>
    <row r="194" spans="1:5" x14ac:dyDescent="0.2">
      <c r="A194" s="68">
        <v>5512</v>
      </c>
      <c r="B194" s="66" t="s">
        <v>416</v>
      </c>
      <c r="C194" s="69">
        <v>0</v>
      </c>
      <c r="D194" s="157">
        <f t="shared" si="4"/>
        <v>0</v>
      </c>
      <c r="E194" s="66"/>
    </row>
    <row r="195" spans="1:5" x14ac:dyDescent="0.2">
      <c r="A195" s="68">
        <v>5513</v>
      </c>
      <c r="B195" s="66" t="s">
        <v>417</v>
      </c>
      <c r="C195" s="69">
        <v>0</v>
      </c>
      <c r="D195" s="157">
        <f t="shared" si="4"/>
        <v>0</v>
      </c>
      <c r="E195" s="66"/>
    </row>
    <row r="196" spans="1:5" x14ac:dyDescent="0.2">
      <c r="A196" s="68">
        <v>5514</v>
      </c>
      <c r="B196" s="66" t="s">
        <v>418</v>
      </c>
      <c r="C196" s="69">
        <v>0</v>
      </c>
      <c r="D196" s="157">
        <f t="shared" si="4"/>
        <v>0</v>
      </c>
      <c r="E196" s="66"/>
    </row>
    <row r="197" spans="1:5" x14ac:dyDescent="0.2">
      <c r="A197" s="68">
        <v>5515</v>
      </c>
      <c r="B197" s="66" t="s">
        <v>419</v>
      </c>
      <c r="C197" s="69">
        <v>926876.23</v>
      </c>
      <c r="D197" s="157">
        <f t="shared" ref="D197:D199" si="5">+C197/10014340.05</f>
        <v>9.2554898812328618E-2</v>
      </c>
      <c r="E197" s="66"/>
    </row>
    <row r="198" spans="1:5" x14ac:dyDescent="0.2">
      <c r="A198" s="68">
        <v>5516</v>
      </c>
      <c r="B198" s="66" t="s">
        <v>420</v>
      </c>
      <c r="C198" s="69">
        <v>2250</v>
      </c>
      <c r="D198" s="157">
        <f t="shared" si="5"/>
        <v>2.2467781089578637E-4</v>
      </c>
      <c r="E198" s="66"/>
    </row>
    <row r="199" spans="1:5" x14ac:dyDescent="0.2">
      <c r="A199" s="68">
        <v>5517</v>
      </c>
      <c r="B199" s="66" t="s">
        <v>421</v>
      </c>
      <c r="C199" s="69">
        <v>70583.34</v>
      </c>
      <c r="D199" s="157">
        <f t="shared" si="5"/>
        <v>7.0482268075168861E-3</v>
      </c>
      <c r="E199" s="66"/>
    </row>
    <row r="200" spans="1:5" x14ac:dyDescent="0.2">
      <c r="A200" s="68">
        <v>5518</v>
      </c>
      <c r="B200" s="66" t="s">
        <v>422</v>
      </c>
      <c r="C200" s="69">
        <v>0</v>
      </c>
      <c r="D200" s="157">
        <f t="shared" si="4"/>
        <v>0</v>
      </c>
      <c r="E200" s="66"/>
    </row>
    <row r="201" spans="1:5" x14ac:dyDescent="0.2">
      <c r="A201" s="156">
        <v>5520</v>
      </c>
      <c r="B201" s="154" t="s">
        <v>423</v>
      </c>
      <c r="C201" s="155">
        <v>0</v>
      </c>
      <c r="D201" s="157">
        <f t="shared" si="4"/>
        <v>0</v>
      </c>
      <c r="E201" s="66"/>
    </row>
    <row r="202" spans="1:5" x14ac:dyDescent="0.2">
      <c r="A202" s="68">
        <v>5521</v>
      </c>
      <c r="B202" s="66" t="s">
        <v>424</v>
      </c>
      <c r="C202" s="69">
        <v>0</v>
      </c>
      <c r="D202" s="157">
        <f t="shared" si="4"/>
        <v>0</v>
      </c>
      <c r="E202" s="66"/>
    </row>
    <row r="203" spans="1:5" x14ac:dyDescent="0.2">
      <c r="A203" s="68">
        <v>5522</v>
      </c>
      <c r="B203" s="66" t="s">
        <v>425</v>
      </c>
      <c r="C203" s="69">
        <v>0</v>
      </c>
      <c r="D203" s="157">
        <f t="shared" si="4"/>
        <v>0</v>
      </c>
      <c r="E203" s="66"/>
    </row>
    <row r="204" spans="1:5" x14ac:dyDescent="0.2">
      <c r="A204" s="156">
        <v>5530</v>
      </c>
      <c r="B204" s="154" t="s">
        <v>426</v>
      </c>
      <c r="C204" s="155">
        <v>0</v>
      </c>
      <c r="D204" s="157">
        <f t="shared" si="4"/>
        <v>0</v>
      </c>
      <c r="E204" s="66"/>
    </row>
    <row r="205" spans="1:5" x14ac:dyDescent="0.2">
      <c r="A205" s="68">
        <v>5531</v>
      </c>
      <c r="B205" s="66" t="s">
        <v>427</v>
      </c>
      <c r="C205" s="69">
        <v>0</v>
      </c>
      <c r="D205" s="157">
        <f t="shared" si="4"/>
        <v>0</v>
      </c>
      <c r="E205" s="66"/>
    </row>
    <row r="206" spans="1:5" x14ac:dyDescent="0.2">
      <c r="A206" s="68">
        <v>5532</v>
      </c>
      <c r="B206" s="66" t="s">
        <v>428</v>
      </c>
      <c r="C206" s="69">
        <v>0</v>
      </c>
      <c r="D206" s="157">
        <f t="shared" si="4"/>
        <v>0</v>
      </c>
      <c r="E206" s="66"/>
    </row>
    <row r="207" spans="1:5" x14ac:dyDescent="0.2">
      <c r="A207" s="68">
        <v>5533</v>
      </c>
      <c r="B207" s="66" t="s">
        <v>429</v>
      </c>
      <c r="C207" s="69">
        <v>0</v>
      </c>
      <c r="D207" s="157">
        <f t="shared" si="4"/>
        <v>0</v>
      </c>
      <c r="E207" s="66"/>
    </row>
    <row r="208" spans="1:5" x14ac:dyDescent="0.2">
      <c r="A208" s="68">
        <v>5534</v>
      </c>
      <c r="B208" s="66" t="s">
        <v>430</v>
      </c>
      <c r="C208" s="69">
        <v>0</v>
      </c>
      <c r="D208" s="157">
        <f t="shared" si="4"/>
        <v>0</v>
      </c>
      <c r="E208" s="66"/>
    </row>
    <row r="209" spans="1:6" x14ac:dyDescent="0.2">
      <c r="A209" s="68">
        <v>5535</v>
      </c>
      <c r="B209" s="66" t="s">
        <v>431</v>
      </c>
      <c r="C209" s="69">
        <v>0</v>
      </c>
      <c r="D209" s="157">
        <f t="shared" si="4"/>
        <v>0</v>
      </c>
      <c r="E209" s="66"/>
    </row>
    <row r="210" spans="1:6" x14ac:dyDescent="0.2">
      <c r="A210" s="68">
        <v>5590</v>
      </c>
      <c r="B210" s="66" t="s">
        <v>434</v>
      </c>
      <c r="C210" s="69">
        <v>0</v>
      </c>
      <c r="D210" s="157">
        <f t="shared" si="4"/>
        <v>0</v>
      </c>
      <c r="E210" s="66"/>
    </row>
    <row r="211" spans="1:6" x14ac:dyDescent="0.2">
      <c r="A211" s="68">
        <v>5591</v>
      </c>
      <c r="B211" s="66" t="s">
        <v>435</v>
      </c>
      <c r="C211" s="69">
        <v>0</v>
      </c>
      <c r="D211" s="157">
        <f t="shared" si="4"/>
        <v>0</v>
      </c>
      <c r="E211" s="66"/>
    </row>
    <row r="212" spans="1:6" x14ac:dyDescent="0.2">
      <c r="A212" s="68">
        <v>5592</v>
      </c>
      <c r="B212" s="66" t="s">
        <v>436</v>
      </c>
      <c r="C212" s="69">
        <v>0</v>
      </c>
      <c r="D212" s="157">
        <f t="shared" si="4"/>
        <v>0</v>
      </c>
      <c r="E212" s="66"/>
    </row>
    <row r="213" spans="1:6" x14ac:dyDescent="0.2">
      <c r="A213" s="68">
        <v>5593</v>
      </c>
      <c r="B213" s="66" t="s">
        <v>437</v>
      </c>
      <c r="C213" s="69">
        <v>0</v>
      </c>
      <c r="D213" s="157">
        <f t="shared" si="4"/>
        <v>0</v>
      </c>
      <c r="E213" s="66"/>
    </row>
    <row r="214" spans="1:6" x14ac:dyDescent="0.2">
      <c r="A214" s="68">
        <v>5594</v>
      </c>
      <c r="B214" s="66" t="s">
        <v>438</v>
      </c>
      <c r="C214" s="69">
        <v>0</v>
      </c>
      <c r="D214" s="157">
        <f t="shared" si="4"/>
        <v>0</v>
      </c>
      <c r="E214" s="66"/>
    </row>
    <row r="215" spans="1:6" x14ac:dyDescent="0.2">
      <c r="A215" s="68">
        <v>5595</v>
      </c>
      <c r="B215" s="66" t="s">
        <v>439</v>
      </c>
      <c r="C215" s="69">
        <v>0</v>
      </c>
      <c r="D215" s="157">
        <f t="shared" si="4"/>
        <v>0</v>
      </c>
      <c r="E215" s="66"/>
    </row>
    <row r="216" spans="1:6" x14ac:dyDescent="0.2">
      <c r="A216" s="68">
        <v>5596</v>
      </c>
      <c r="B216" s="66" t="s">
        <v>328</v>
      </c>
      <c r="C216" s="69">
        <v>0</v>
      </c>
      <c r="D216" s="157">
        <f t="shared" si="4"/>
        <v>0</v>
      </c>
      <c r="E216" s="66"/>
    </row>
    <row r="217" spans="1:6" x14ac:dyDescent="0.2">
      <c r="A217" s="68">
        <v>5597</v>
      </c>
      <c r="B217" s="66" t="s">
        <v>440</v>
      </c>
      <c r="C217" s="69">
        <v>0</v>
      </c>
      <c r="D217" s="157">
        <f t="shared" si="4"/>
        <v>0</v>
      </c>
      <c r="E217" s="66"/>
    </row>
    <row r="218" spans="1:6" x14ac:dyDescent="0.2">
      <c r="A218" s="68">
        <v>5598</v>
      </c>
      <c r="B218" s="66" t="s">
        <v>441</v>
      </c>
      <c r="C218" s="69">
        <v>0</v>
      </c>
      <c r="D218" s="157">
        <f t="shared" si="4"/>
        <v>0</v>
      </c>
      <c r="E218" s="66"/>
    </row>
    <row r="219" spans="1:6" x14ac:dyDescent="0.2">
      <c r="A219" s="68">
        <v>5599</v>
      </c>
      <c r="B219" s="66" t="s">
        <v>442</v>
      </c>
      <c r="C219" s="69">
        <v>0</v>
      </c>
      <c r="D219" s="157">
        <f t="shared" si="4"/>
        <v>0</v>
      </c>
      <c r="E219" s="66"/>
    </row>
    <row r="220" spans="1:6" x14ac:dyDescent="0.2">
      <c r="A220" s="156">
        <v>5600</v>
      </c>
      <c r="B220" s="154" t="s">
        <v>443</v>
      </c>
      <c r="C220" s="155">
        <v>0</v>
      </c>
      <c r="D220" s="157">
        <f t="shared" si="4"/>
        <v>0</v>
      </c>
      <c r="E220" s="66"/>
    </row>
    <row r="221" spans="1:6" x14ac:dyDescent="0.2">
      <c r="A221" s="156">
        <v>5610</v>
      </c>
      <c r="B221" s="154" t="s">
        <v>444</v>
      </c>
      <c r="C221" s="155">
        <v>0</v>
      </c>
      <c r="D221" s="157">
        <f t="shared" si="4"/>
        <v>0</v>
      </c>
      <c r="E221" s="66"/>
    </row>
    <row r="222" spans="1:6" x14ac:dyDescent="0.2">
      <c r="A222" s="68">
        <v>5611</v>
      </c>
      <c r="B222" s="66" t="s">
        <v>445</v>
      </c>
      <c r="C222" s="69">
        <v>0</v>
      </c>
      <c r="D222" s="157">
        <f t="shared" si="4"/>
        <v>0</v>
      </c>
      <c r="E222" s="66"/>
    </row>
    <row r="224" spans="1:6" x14ac:dyDescent="0.2">
      <c r="A224" s="158" t="s">
        <v>64</v>
      </c>
      <c r="C224" s="159"/>
      <c r="D224" s="159"/>
      <c r="E224" s="159"/>
      <c r="F224" s="159"/>
    </row>
    <row r="225" spans="1:6" x14ac:dyDescent="0.2">
      <c r="B225" s="160"/>
      <c r="C225" s="159"/>
      <c r="D225" s="159"/>
      <c r="E225" s="159"/>
      <c r="F225" s="159"/>
    </row>
    <row r="226" spans="1:6" x14ac:dyDescent="0.2">
      <c r="B226" s="160"/>
      <c r="C226" s="159"/>
      <c r="D226" s="159"/>
      <c r="E226" s="159"/>
      <c r="F226" s="159"/>
    </row>
    <row r="227" spans="1:6" x14ac:dyDescent="0.2">
      <c r="B227" s="160"/>
      <c r="C227" s="159"/>
      <c r="D227" s="159"/>
      <c r="E227" s="159"/>
      <c r="F227" s="159"/>
    </row>
    <row r="228" spans="1:6" x14ac:dyDescent="0.2">
      <c r="B228" s="160"/>
      <c r="C228" s="159"/>
      <c r="D228" s="159"/>
      <c r="E228" s="159"/>
      <c r="F228" s="159"/>
    </row>
    <row r="229" spans="1:6" x14ac:dyDescent="0.2">
      <c r="B229" s="161"/>
      <c r="C229" s="159"/>
      <c r="D229" s="159"/>
      <c r="E229" s="159"/>
      <c r="F229" s="159"/>
    </row>
    <row r="230" spans="1:6" x14ac:dyDescent="0.2">
      <c r="B230" s="161"/>
      <c r="C230" s="159"/>
      <c r="D230" s="159"/>
      <c r="E230" s="159"/>
      <c r="F230" s="159"/>
    </row>
    <row r="231" spans="1:6" x14ac:dyDescent="0.2">
      <c r="A231" s="212" t="s">
        <v>815</v>
      </c>
      <c r="C231" s="158" t="s">
        <v>911</v>
      </c>
      <c r="D231" s="163"/>
    </row>
    <row r="232" spans="1:6" ht="26.25" customHeight="1" x14ac:dyDescent="0.2">
      <c r="A232" s="215" t="s">
        <v>817</v>
      </c>
      <c r="B232" s="215"/>
      <c r="C232" s="215" t="s">
        <v>818</v>
      </c>
      <c r="D232" s="215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C232:D232"/>
    <mergeCell ref="A232:B232"/>
  </mergeCells>
  <pageMargins left="0.70866141732283472" right="0.70866141732283472" top="0.74803149606299213" bottom="0.74803149606299213" header="0.31496062992125984" footer="0.31496062992125984"/>
  <pageSetup scale="61" fitToHeight="0" orientation="portrait" verticalDpi="0" r:id="rId1"/>
  <rowBreaks count="2" manualBreakCount="2">
    <brk id="87" max="4" man="1"/>
    <brk id="18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249977111117893"/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204</v>
      </c>
      <c r="B2" s="24" t="s">
        <v>205</v>
      </c>
    </row>
    <row r="3" spans="1:2" x14ac:dyDescent="0.2">
      <c r="A3" s="32"/>
      <c r="B3" s="4"/>
    </row>
    <row r="4" spans="1:2" ht="15" customHeight="1" x14ac:dyDescent="0.2">
      <c r="A4" s="109" t="s">
        <v>38</v>
      </c>
      <c r="B4" s="27" t="s">
        <v>206</v>
      </c>
    </row>
    <row r="5" spans="1:2" ht="15" customHeight="1" x14ac:dyDescent="0.2">
      <c r="A5" s="110"/>
      <c r="B5" s="27" t="s">
        <v>207</v>
      </c>
    </row>
    <row r="6" spans="1:2" ht="15" customHeight="1" x14ac:dyDescent="0.2">
      <c r="A6" s="110"/>
      <c r="B6" s="27" t="s">
        <v>446</v>
      </c>
    </row>
    <row r="7" spans="1:2" ht="15" customHeight="1" x14ac:dyDescent="0.2">
      <c r="A7" s="110"/>
      <c r="B7" s="27" t="s">
        <v>244</v>
      </c>
    </row>
    <row r="8" spans="1:2" ht="15" customHeight="1" x14ac:dyDescent="0.2">
      <c r="A8" s="110"/>
    </row>
    <row r="9" spans="1:2" ht="15" customHeight="1" x14ac:dyDescent="0.2">
      <c r="A9" s="109" t="s">
        <v>40</v>
      </c>
      <c r="B9" s="25" t="s">
        <v>447</v>
      </c>
    </row>
    <row r="10" spans="1:2" ht="15" customHeight="1" x14ac:dyDescent="0.2">
      <c r="A10" s="110"/>
      <c r="B10" s="33" t="s">
        <v>244</v>
      </c>
    </row>
    <row r="11" spans="1:2" ht="15" customHeight="1" x14ac:dyDescent="0.2">
      <c r="A11" s="110"/>
    </row>
    <row r="12" spans="1:2" ht="15" customHeight="1" x14ac:dyDescent="0.2">
      <c r="A12" s="109" t="s">
        <v>42</v>
      </c>
      <c r="B12" s="25" t="s">
        <v>447</v>
      </c>
    </row>
    <row r="13" spans="1:2" ht="22.5" x14ac:dyDescent="0.2">
      <c r="A13" s="110"/>
      <c r="B13" s="25" t="s">
        <v>448</v>
      </c>
    </row>
    <row r="14" spans="1:2" ht="15" customHeight="1" x14ac:dyDescent="0.2">
      <c r="A14" s="110"/>
      <c r="B14" s="33" t="s">
        <v>244</v>
      </c>
    </row>
    <row r="15" spans="1:2" ht="15" customHeight="1" x14ac:dyDescent="0.2">
      <c r="A15" s="110"/>
    </row>
    <row r="16" spans="1:2" ht="15" customHeight="1" x14ac:dyDescent="0.2">
      <c r="A16" s="110"/>
    </row>
    <row r="17" spans="1:2" ht="15" customHeight="1" x14ac:dyDescent="0.2">
      <c r="A17" s="109" t="s">
        <v>44</v>
      </c>
      <c r="B17" s="23" t="s">
        <v>449</v>
      </c>
    </row>
    <row r="18" spans="1:2" ht="15" customHeight="1" x14ac:dyDescent="0.2">
      <c r="A18" s="32"/>
      <c r="B18" s="23" t="s">
        <v>450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9" tint="-0.249977111117893"/>
  </sheetPr>
  <dimension ref="A1:F50"/>
  <sheetViews>
    <sheetView view="pageBreakPreview" zoomScaleNormal="100" zoomScaleSheetLayoutView="100" workbookViewId="0">
      <selection activeCell="G19" sqref="G19"/>
    </sheetView>
  </sheetViews>
  <sheetFormatPr baseColWidth="10" defaultColWidth="9.140625" defaultRowHeight="11.25" x14ac:dyDescent="0.2"/>
  <cols>
    <col min="1" max="1" width="20.42578125" style="47" customWidth="1"/>
    <col min="2" max="2" width="48.140625" style="47" customWidth="1"/>
    <col min="3" max="3" width="22.85546875" style="47" customWidth="1"/>
    <col min="4" max="5" width="16.7109375" style="47" customWidth="1"/>
    <col min="6" max="6" width="12" style="47" bestFit="1" customWidth="1"/>
    <col min="7" max="7" width="10.140625" style="47" bestFit="1" customWidth="1"/>
    <col min="8" max="16384" width="9.140625" style="47"/>
  </cols>
  <sheetData>
    <row r="1" spans="1:5" ht="18.95" customHeight="1" x14ac:dyDescent="0.2">
      <c r="A1" s="219" t="str">
        <f>ESF!A1</f>
        <v>ACADEMIA METROPOLITANA DE SEGURIDAD PÚBLICA DE LEÓN, GUANAJUATO</v>
      </c>
      <c r="B1" s="219"/>
      <c r="C1" s="219"/>
      <c r="D1" s="45" t="s">
        <v>0</v>
      </c>
      <c r="E1" s="46">
        <f>'Notas a los Edos Financieros'!D1</f>
        <v>2022</v>
      </c>
    </row>
    <row r="2" spans="1:5" ht="18.95" customHeight="1" x14ac:dyDescent="0.2">
      <c r="A2" s="219" t="s">
        <v>451</v>
      </c>
      <c r="B2" s="219"/>
      <c r="C2" s="219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219" t="str">
        <f>ESF!A3</f>
        <v>Correspondiente del 01 de Enero al 31 de Diciembre de 2022</v>
      </c>
      <c r="B3" s="219"/>
      <c r="C3" s="219"/>
      <c r="D3" s="45" t="s">
        <v>4</v>
      </c>
      <c r="E3" s="46">
        <f>'Notas a los Edos Financieros'!D3</f>
        <v>4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452</v>
      </c>
      <c r="B6" s="49"/>
      <c r="C6" s="49"/>
      <c r="D6" s="49"/>
      <c r="E6" s="49"/>
    </row>
    <row r="7" spans="1:5" x14ac:dyDescent="0.2">
      <c r="A7" s="50" t="s">
        <v>68</v>
      </c>
      <c r="B7" s="50" t="s">
        <v>69</v>
      </c>
      <c r="C7" s="50" t="s">
        <v>70</v>
      </c>
      <c r="D7" s="50" t="s">
        <v>71</v>
      </c>
      <c r="E7" s="50" t="s">
        <v>182</v>
      </c>
    </row>
    <row r="8" spans="1:5" x14ac:dyDescent="0.2">
      <c r="A8" s="51">
        <v>3110</v>
      </c>
      <c r="B8" s="47" t="s">
        <v>303</v>
      </c>
      <c r="C8" s="52">
        <v>0</v>
      </c>
    </row>
    <row r="9" spans="1:5" x14ac:dyDescent="0.2">
      <c r="A9" s="192">
        <v>3120</v>
      </c>
      <c r="B9" s="193" t="s">
        <v>453</v>
      </c>
      <c r="C9" s="194">
        <f>+C10</f>
        <v>13500</v>
      </c>
      <c r="D9" s="195"/>
      <c r="E9" s="195"/>
    </row>
    <row r="10" spans="1:5" x14ac:dyDescent="0.2">
      <c r="A10" s="51" t="s">
        <v>788</v>
      </c>
      <c r="B10" s="47" t="s">
        <v>789</v>
      </c>
      <c r="C10" s="52">
        <v>13500</v>
      </c>
      <c r="D10" s="47" t="s">
        <v>790</v>
      </c>
    </row>
    <row r="11" spans="1:5" x14ac:dyDescent="0.2">
      <c r="A11" s="51">
        <v>3130</v>
      </c>
      <c r="B11" s="47" t="s">
        <v>454</v>
      </c>
      <c r="C11" s="52">
        <v>0</v>
      </c>
    </row>
    <row r="13" spans="1:5" x14ac:dyDescent="0.2">
      <c r="A13" s="49" t="s">
        <v>455</v>
      </c>
      <c r="B13" s="49"/>
      <c r="C13" s="49"/>
      <c r="D13" s="49"/>
      <c r="E13" s="49"/>
    </row>
    <row r="14" spans="1:5" x14ac:dyDescent="0.2">
      <c r="A14" s="50" t="s">
        <v>68</v>
      </c>
      <c r="B14" s="50" t="s">
        <v>69</v>
      </c>
      <c r="C14" s="50" t="s">
        <v>70</v>
      </c>
      <c r="D14" s="50" t="s">
        <v>456</v>
      </c>
      <c r="E14" s="50"/>
    </row>
    <row r="15" spans="1:5" x14ac:dyDescent="0.2">
      <c r="A15" s="192">
        <v>3210</v>
      </c>
      <c r="B15" s="193" t="s">
        <v>457</v>
      </c>
      <c r="C15" s="194">
        <f>+C16</f>
        <v>-3039057.99</v>
      </c>
      <c r="D15" s="195"/>
      <c r="E15" s="195"/>
    </row>
    <row r="16" spans="1:5" x14ac:dyDescent="0.2">
      <c r="A16" s="51" t="s">
        <v>791</v>
      </c>
      <c r="B16" s="47" t="s">
        <v>792</v>
      </c>
      <c r="C16" s="52">
        <v>-3039057.99</v>
      </c>
    </row>
    <row r="17" spans="1:6" x14ac:dyDescent="0.2">
      <c r="A17" s="192">
        <v>3220</v>
      </c>
      <c r="B17" s="193" t="s">
        <v>458</v>
      </c>
      <c r="C17" s="194">
        <f>SUM(C18:C28)</f>
        <v>23626312.050000001</v>
      </c>
      <c r="D17" s="195"/>
      <c r="E17" s="195"/>
    </row>
    <row r="18" spans="1:6" x14ac:dyDescent="0.2">
      <c r="A18" s="51" t="s">
        <v>793</v>
      </c>
      <c r="B18" s="47" t="s">
        <v>794</v>
      </c>
      <c r="C18" s="52">
        <v>2790361.87</v>
      </c>
      <c r="F18" s="172"/>
    </row>
    <row r="19" spans="1:6" x14ac:dyDescent="0.2">
      <c r="A19" s="51" t="s">
        <v>795</v>
      </c>
      <c r="B19" s="47" t="s">
        <v>796</v>
      </c>
      <c r="C19" s="52">
        <v>2040543.66</v>
      </c>
      <c r="F19" s="172"/>
    </row>
    <row r="20" spans="1:6" x14ac:dyDescent="0.2">
      <c r="A20" s="51" t="s">
        <v>797</v>
      </c>
      <c r="B20" s="47" t="s">
        <v>798</v>
      </c>
      <c r="C20" s="52">
        <v>1139264.5900000001</v>
      </c>
      <c r="F20" s="172"/>
    </row>
    <row r="21" spans="1:6" x14ac:dyDescent="0.2">
      <c r="A21" s="51" t="s">
        <v>799</v>
      </c>
      <c r="B21" s="47" t="s">
        <v>800</v>
      </c>
      <c r="C21" s="52">
        <v>-1188462.8700000001</v>
      </c>
      <c r="F21" s="172"/>
    </row>
    <row r="22" spans="1:6" x14ac:dyDescent="0.2">
      <c r="A22" s="51" t="s">
        <v>801</v>
      </c>
      <c r="B22" s="47" t="s">
        <v>802</v>
      </c>
      <c r="C22" s="52">
        <v>1154421.8799999999</v>
      </c>
      <c r="F22" s="172"/>
    </row>
    <row r="23" spans="1:6" x14ac:dyDescent="0.2">
      <c r="A23" s="51" t="s">
        <v>803</v>
      </c>
      <c r="B23" s="47" t="s">
        <v>804</v>
      </c>
      <c r="C23" s="52">
        <v>1941794.52</v>
      </c>
      <c r="F23" s="172"/>
    </row>
    <row r="24" spans="1:6" x14ac:dyDescent="0.2">
      <c r="A24" s="51" t="s">
        <v>805</v>
      </c>
      <c r="B24" s="47" t="s">
        <v>806</v>
      </c>
      <c r="C24" s="52">
        <v>-2748352.32</v>
      </c>
      <c r="F24" s="172"/>
    </row>
    <row r="25" spans="1:6" x14ac:dyDescent="0.2">
      <c r="A25" s="51" t="s">
        <v>807</v>
      </c>
      <c r="B25" s="47" t="s">
        <v>808</v>
      </c>
      <c r="C25" s="52">
        <v>14009082.18</v>
      </c>
      <c r="F25" s="172"/>
    </row>
    <row r="26" spans="1:6" x14ac:dyDescent="0.2">
      <c r="A26" s="51" t="s">
        <v>809</v>
      </c>
      <c r="B26" s="47" t="s">
        <v>810</v>
      </c>
      <c r="C26" s="52">
        <v>3834153.98</v>
      </c>
      <c r="F26" s="172"/>
    </row>
    <row r="27" spans="1:6" x14ac:dyDescent="0.2">
      <c r="A27" s="51" t="s">
        <v>811</v>
      </c>
      <c r="B27" s="47" t="s">
        <v>812</v>
      </c>
      <c r="C27" s="52">
        <v>2032374.03</v>
      </c>
      <c r="F27" s="172"/>
    </row>
    <row r="28" spans="1:6" x14ac:dyDescent="0.2">
      <c r="A28" s="51" t="s">
        <v>813</v>
      </c>
      <c r="B28" s="47" t="s">
        <v>814</v>
      </c>
      <c r="C28" s="52">
        <v>-1378869.47</v>
      </c>
      <c r="F28" s="172"/>
    </row>
    <row r="29" spans="1:6" x14ac:dyDescent="0.2">
      <c r="A29" s="51">
        <v>3230</v>
      </c>
      <c r="B29" s="47" t="s">
        <v>459</v>
      </c>
      <c r="C29" s="52">
        <v>0</v>
      </c>
    </row>
    <row r="30" spans="1:6" x14ac:dyDescent="0.2">
      <c r="A30" s="51">
        <v>3231</v>
      </c>
      <c r="B30" s="47" t="s">
        <v>460</v>
      </c>
      <c r="C30" s="52">
        <v>0</v>
      </c>
    </row>
    <row r="31" spans="1:6" x14ac:dyDescent="0.2">
      <c r="A31" s="51">
        <v>3232</v>
      </c>
      <c r="B31" s="47" t="s">
        <v>461</v>
      </c>
      <c r="C31" s="52">
        <v>0</v>
      </c>
    </row>
    <row r="32" spans="1:6" x14ac:dyDescent="0.2">
      <c r="A32" s="51">
        <v>3233</v>
      </c>
      <c r="B32" s="47" t="s">
        <v>462</v>
      </c>
      <c r="C32" s="52">
        <v>0</v>
      </c>
    </row>
    <row r="33" spans="1:6" x14ac:dyDescent="0.2">
      <c r="A33" s="51">
        <v>3239</v>
      </c>
      <c r="B33" s="47" t="s">
        <v>463</v>
      </c>
      <c r="C33" s="52">
        <v>0</v>
      </c>
    </row>
    <row r="34" spans="1:6" x14ac:dyDescent="0.2">
      <c r="A34" s="51">
        <v>3240</v>
      </c>
      <c r="B34" s="47" t="s">
        <v>464</v>
      </c>
      <c r="C34" s="52">
        <v>0</v>
      </c>
    </row>
    <row r="35" spans="1:6" x14ac:dyDescent="0.2">
      <c r="A35" s="51">
        <v>3241</v>
      </c>
      <c r="B35" s="47" t="s">
        <v>465</v>
      </c>
      <c r="C35" s="52">
        <v>0</v>
      </c>
    </row>
    <row r="36" spans="1:6" x14ac:dyDescent="0.2">
      <c r="A36" s="51">
        <v>3242</v>
      </c>
      <c r="B36" s="47" t="s">
        <v>466</v>
      </c>
      <c r="C36" s="52">
        <v>0</v>
      </c>
    </row>
    <row r="37" spans="1:6" x14ac:dyDescent="0.2">
      <c r="A37" s="51">
        <v>3243</v>
      </c>
      <c r="B37" s="47" t="s">
        <v>467</v>
      </c>
      <c r="C37" s="52">
        <v>0</v>
      </c>
    </row>
    <row r="38" spans="1:6" x14ac:dyDescent="0.2">
      <c r="A38" s="51">
        <v>3250</v>
      </c>
      <c r="B38" s="47" t="s">
        <v>468</v>
      </c>
      <c r="C38" s="52">
        <v>0</v>
      </c>
    </row>
    <row r="39" spans="1:6" x14ac:dyDescent="0.2">
      <c r="A39" s="51">
        <v>3251</v>
      </c>
      <c r="B39" s="47" t="s">
        <v>469</v>
      </c>
      <c r="C39" s="52">
        <v>0</v>
      </c>
    </row>
    <row r="40" spans="1:6" x14ac:dyDescent="0.2">
      <c r="A40" s="51">
        <v>3252</v>
      </c>
      <c r="B40" s="47" t="s">
        <v>470</v>
      </c>
      <c r="C40" s="52">
        <v>0</v>
      </c>
    </row>
    <row r="42" spans="1:6" x14ac:dyDescent="0.2">
      <c r="A42" s="158" t="s">
        <v>64</v>
      </c>
      <c r="C42" s="159"/>
      <c r="D42" s="159"/>
      <c r="E42" s="159"/>
      <c r="F42" s="159"/>
    </row>
    <row r="43" spans="1:6" x14ac:dyDescent="0.2">
      <c r="B43" s="160"/>
      <c r="C43" s="159"/>
      <c r="D43" s="159"/>
      <c r="E43" s="159"/>
      <c r="F43" s="159"/>
    </row>
    <row r="44" spans="1:6" x14ac:dyDescent="0.2">
      <c r="B44" s="160"/>
      <c r="C44" s="159"/>
      <c r="D44" s="159"/>
      <c r="E44" s="159"/>
      <c r="F44" s="159"/>
    </row>
    <row r="45" spans="1:6" x14ac:dyDescent="0.2">
      <c r="B45" s="160"/>
      <c r="C45" s="159"/>
      <c r="D45" s="159"/>
      <c r="E45" s="159"/>
      <c r="F45" s="159"/>
    </row>
    <row r="46" spans="1:6" x14ac:dyDescent="0.2">
      <c r="B46" s="160"/>
      <c r="C46" s="159"/>
      <c r="D46" s="159"/>
      <c r="E46" s="159"/>
      <c r="F46" s="159"/>
    </row>
    <row r="47" spans="1:6" x14ac:dyDescent="0.2">
      <c r="B47" s="161"/>
      <c r="C47" s="159"/>
      <c r="D47" s="159"/>
      <c r="E47" s="159"/>
      <c r="F47" s="159"/>
    </row>
    <row r="48" spans="1:6" x14ac:dyDescent="0.2">
      <c r="B48" s="161"/>
      <c r="C48" s="159"/>
      <c r="D48" s="159"/>
      <c r="E48" s="159"/>
      <c r="F48" s="159"/>
    </row>
    <row r="49" spans="1:4" x14ac:dyDescent="0.2">
      <c r="A49" s="212" t="s">
        <v>815</v>
      </c>
      <c r="C49" s="158" t="s">
        <v>911</v>
      </c>
      <c r="D49" s="163"/>
    </row>
    <row r="50" spans="1:4" ht="33.75" customHeight="1" x14ac:dyDescent="0.2">
      <c r="A50" s="215" t="s">
        <v>817</v>
      </c>
      <c r="B50" s="215"/>
      <c r="C50" s="215" t="s">
        <v>818</v>
      </c>
      <c r="D50" s="215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C50:D50"/>
    <mergeCell ref="A50:B50"/>
  </mergeCells>
  <pageMargins left="0.7" right="0.7" top="0.75" bottom="0.75" header="0.3" footer="0.3"/>
  <pageSetup scale="7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9" tint="-0.249977111117893"/>
    <pageSetUpPr fitToPage="1"/>
  </sheetPr>
  <dimension ref="A2:C9"/>
  <sheetViews>
    <sheetView zoomScaleNormal="100" zoomScaleSheetLayoutView="110" workbookViewId="0">
      <selection activeCell="C21" sqref="C21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4" spans="1:2" ht="15" customHeight="1" x14ac:dyDescent="0.2">
      <c r="A4" s="109" t="s">
        <v>46</v>
      </c>
      <c r="B4" s="27" t="s">
        <v>206</v>
      </c>
    </row>
    <row r="5" spans="1:2" ht="15" customHeight="1" x14ac:dyDescent="0.2">
      <c r="B5" s="27"/>
    </row>
    <row r="6" spans="1:2" ht="15" customHeight="1" x14ac:dyDescent="0.2">
      <c r="A6" s="109" t="s">
        <v>48</v>
      </c>
      <c r="B6" s="27" t="s">
        <v>207</v>
      </c>
    </row>
    <row r="7" spans="1:2" ht="15" customHeight="1" x14ac:dyDescent="0.2">
      <c r="B7" s="27" t="s">
        <v>471</v>
      </c>
    </row>
    <row r="8" spans="1:2" ht="22.5" x14ac:dyDescent="0.2">
      <c r="B8" s="25" t="s">
        <v>472</v>
      </c>
    </row>
    <row r="9" spans="1:2" ht="15" customHeight="1" x14ac:dyDescent="0.2">
      <c r="B9" s="27" t="s">
        <v>473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 tint="-0.249977111117893"/>
    <pageSetUpPr fitToPage="1"/>
  </sheetPr>
  <dimension ref="A1:G163"/>
  <sheetViews>
    <sheetView view="pageBreakPreview" topLeftCell="A133" zoomScaleNormal="100" zoomScaleSheetLayoutView="100" workbookViewId="0">
      <selection activeCell="B145" sqref="B145"/>
    </sheetView>
  </sheetViews>
  <sheetFormatPr baseColWidth="10" defaultColWidth="9.140625" defaultRowHeight="11.25" x14ac:dyDescent="0.2"/>
  <cols>
    <col min="1" max="1" width="17.85546875" style="47" customWidth="1"/>
    <col min="2" max="2" width="63.42578125" style="47" bestFit="1" customWidth="1"/>
    <col min="3" max="3" width="15.28515625" style="47" bestFit="1" customWidth="1"/>
    <col min="4" max="4" width="16.42578125" style="47" bestFit="1" customWidth="1"/>
    <col min="5" max="5" width="19.140625" style="47" customWidth="1"/>
    <col min="6" max="6" width="13.140625" style="47" bestFit="1" customWidth="1"/>
    <col min="7" max="7" width="11.5703125" style="47" bestFit="1" customWidth="1"/>
    <col min="8" max="16384" width="9.140625" style="47"/>
  </cols>
  <sheetData>
    <row r="1" spans="1:5" s="53" customFormat="1" ht="18.95" customHeight="1" x14ac:dyDescent="0.25">
      <c r="A1" s="219" t="str">
        <f>ESF!A1</f>
        <v>ACADEMIA METROPOLITANA DE SEGURIDAD PÚBLICA DE LEÓN, GUANAJUATO</v>
      </c>
      <c r="B1" s="219"/>
      <c r="C1" s="219"/>
      <c r="D1" s="45" t="s">
        <v>0</v>
      </c>
      <c r="E1" s="46">
        <f>'Notas a los Edos Financieros'!D1</f>
        <v>2022</v>
      </c>
    </row>
    <row r="2" spans="1:5" s="53" customFormat="1" ht="18.95" customHeight="1" x14ac:dyDescent="0.25">
      <c r="A2" s="219" t="s">
        <v>474</v>
      </c>
      <c r="B2" s="219"/>
      <c r="C2" s="219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219" t="str">
        <f>ESF!A3</f>
        <v>Correspondiente del 01 de Enero al 31 de Diciembre de 2022</v>
      </c>
      <c r="B3" s="219"/>
      <c r="C3" s="219"/>
      <c r="D3" s="45" t="s">
        <v>4</v>
      </c>
      <c r="E3" s="46">
        <f>'Notas a los Edos Financieros'!D3</f>
        <v>4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475</v>
      </c>
      <c r="B6" s="49"/>
      <c r="C6" s="49"/>
      <c r="D6" s="49"/>
    </row>
    <row r="7" spans="1:5" x14ac:dyDescent="0.2">
      <c r="A7" s="50" t="s">
        <v>68</v>
      </c>
      <c r="B7" s="50" t="s">
        <v>476</v>
      </c>
      <c r="C7" s="120">
        <v>2022</v>
      </c>
      <c r="D7" s="120">
        <v>2021</v>
      </c>
    </row>
    <row r="8" spans="1:5" x14ac:dyDescent="0.2">
      <c r="A8" s="203">
        <v>1111</v>
      </c>
      <c r="B8" s="195" t="s">
        <v>477</v>
      </c>
      <c r="C8" s="194">
        <f>SUM(C9:C10)</f>
        <v>10541.38</v>
      </c>
      <c r="D8" s="194">
        <f>SUM(D9:D10)</f>
        <v>5541.38</v>
      </c>
    </row>
    <row r="9" spans="1:5" x14ac:dyDescent="0.2">
      <c r="A9" s="51" t="s">
        <v>831</v>
      </c>
      <c r="B9" s="47" t="s">
        <v>832</v>
      </c>
      <c r="C9" s="52">
        <v>10141.379999999999</v>
      </c>
      <c r="D9" s="52">
        <v>5141.38</v>
      </c>
    </row>
    <row r="10" spans="1:5" x14ac:dyDescent="0.2">
      <c r="A10" s="51" t="s">
        <v>833</v>
      </c>
      <c r="B10" s="47" t="s">
        <v>834</v>
      </c>
      <c r="C10" s="52">
        <v>400</v>
      </c>
      <c r="D10" s="52">
        <v>400</v>
      </c>
    </row>
    <row r="11" spans="1:5" x14ac:dyDescent="0.2">
      <c r="A11" s="203">
        <v>1112</v>
      </c>
      <c r="B11" s="195" t="s">
        <v>478</v>
      </c>
      <c r="C11" s="194">
        <f>SUM(C12:C13)</f>
        <v>13732258.810000001</v>
      </c>
      <c r="D11" s="194">
        <f>SUM(D12:D13)</f>
        <v>15282466.620000001</v>
      </c>
    </row>
    <row r="12" spans="1:5" x14ac:dyDescent="0.2">
      <c r="A12" s="51" t="s">
        <v>835</v>
      </c>
      <c r="B12" s="47" t="s">
        <v>836</v>
      </c>
      <c r="C12" s="52">
        <v>242570.81</v>
      </c>
      <c r="D12" s="52">
        <v>594748.39</v>
      </c>
    </row>
    <row r="13" spans="1:5" x14ac:dyDescent="0.2">
      <c r="A13" s="51" t="s">
        <v>837</v>
      </c>
      <c r="B13" s="47" t="s">
        <v>838</v>
      </c>
      <c r="C13" s="52">
        <v>13489688</v>
      </c>
      <c r="D13" s="52">
        <v>14687718.23</v>
      </c>
    </row>
    <row r="14" spans="1:5" x14ac:dyDescent="0.2">
      <c r="A14" s="51">
        <v>1113</v>
      </c>
      <c r="B14" s="47" t="s">
        <v>479</v>
      </c>
      <c r="C14" s="52">
        <v>0</v>
      </c>
      <c r="D14" s="52">
        <v>0</v>
      </c>
    </row>
    <row r="15" spans="1:5" x14ac:dyDescent="0.2">
      <c r="A15" s="51">
        <v>1114</v>
      </c>
      <c r="B15" s="47" t="s">
        <v>72</v>
      </c>
      <c r="C15" s="52">
        <v>0</v>
      </c>
      <c r="D15" s="52">
        <v>0</v>
      </c>
    </row>
    <row r="16" spans="1:5" x14ac:dyDescent="0.2">
      <c r="A16" s="51">
        <v>1115</v>
      </c>
      <c r="B16" s="47" t="s">
        <v>73</v>
      </c>
      <c r="C16" s="52">
        <v>0</v>
      </c>
      <c r="D16" s="52">
        <v>0</v>
      </c>
    </row>
    <row r="17" spans="1:7" x14ac:dyDescent="0.2">
      <c r="A17" s="51">
        <v>1116</v>
      </c>
      <c r="B17" s="47" t="s">
        <v>480</v>
      </c>
      <c r="C17" s="52">
        <v>0</v>
      </c>
      <c r="D17" s="52">
        <v>0</v>
      </c>
    </row>
    <row r="18" spans="1:7" x14ac:dyDescent="0.2">
      <c r="A18" s="51">
        <v>1119</v>
      </c>
      <c r="B18" s="47" t="s">
        <v>481</v>
      </c>
      <c r="C18" s="52">
        <v>0</v>
      </c>
      <c r="D18" s="52">
        <v>0</v>
      </c>
    </row>
    <row r="19" spans="1:7" x14ac:dyDescent="0.2">
      <c r="A19" s="192">
        <v>1110</v>
      </c>
      <c r="B19" s="204" t="s">
        <v>482</v>
      </c>
      <c r="C19" s="194">
        <f>+C8+C11+C14+C15+C16+C17+C18</f>
        <v>13742800.190000001</v>
      </c>
      <c r="D19" s="194">
        <f>+D8+D11+D14+D15+D16+D17+D18</f>
        <v>15288008.000000002</v>
      </c>
    </row>
    <row r="22" spans="1:7" x14ac:dyDescent="0.2">
      <c r="A22" s="49" t="s">
        <v>483</v>
      </c>
      <c r="B22" s="49"/>
      <c r="C22" s="49"/>
      <c r="D22" s="49"/>
    </row>
    <row r="23" spans="1:7" x14ac:dyDescent="0.2">
      <c r="A23" s="50" t="s">
        <v>68</v>
      </c>
      <c r="B23" s="50" t="s">
        <v>476</v>
      </c>
      <c r="C23" s="120" t="s">
        <v>484</v>
      </c>
      <c r="D23" s="120" t="s">
        <v>485</v>
      </c>
    </row>
    <row r="24" spans="1:7" x14ac:dyDescent="0.2">
      <c r="A24" s="58">
        <v>1230</v>
      </c>
      <c r="B24" s="59" t="s">
        <v>121</v>
      </c>
      <c r="C24" s="116">
        <f>SUM(C25:C31)</f>
        <v>0</v>
      </c>
      <c r="D24" s="116">
        <f>SUM(D25:D31)</f>
        <v>0</v>
      </c>
    </row>
    <row r="25" spans="1:7" x14ac:dyDescent="0.2">
      <c r="A25" s="51">
        <v>1231</v>
      </c>
      <c r="B25" s="47" t="s">
        <v>122</v>
      </c>
      <c r="C25" s="52">
        <v>0</v>
      </c>
      <c r="D25" s="52">
        <v>0</v>
      </c>
    </row>
    <row r="26" spans="1:7" x14ac:dyDescent="0.2">
      <c r="A26" s="51">
        <v>1232</v>
      </c>
      <c r="B26" s="47" t="s">
        <v>123</v>
      </c>
      <c r="C26" s="52">
        <v>0</v>
      </c>
      <c r="D26" s="52">
        <v>0</v>
      </c>
    </row>
    <row r="27" spans="1:7" x14ac:dyDescent="0.2">
      <c r="A27" s="51">
        <v>1233</v>
      </c>
      <c r="B27" s="47" t="s">
        <v>124</v>
      </c>
      <c r="C27" s="52">
        <v>0</v>
      </c>
      <c r="D27" s="52">
        <v>0</v>
      </c>
    </row>
    <row r="28" spans="1:7" x14ac:dyDescent="0.2">
      <c r="A28" s="51">
        <v>1234</v>
      </c>
      <c r="B28" s="47" t="s">
        <v>125</v>
      </c>
      <c r="C28" s="52">
        <v>0</v>
      </c>
      <c r="D28" s="52">
        <v>0</v>
      </c>
    </row>
    <row r="29" spans="1:7" x14ac:dyDescent="0.2">
      <c r="A29" s="51">
        <v>1235</v>
      </c>
      <c r="B29" s="47" t="s">
        <v>126</v>
      </c>
      <c r="C29" s="52">
        <v>0</v>
      </c>
      <c r="D29" s="52">
        <v>0</v>
      </c>
    </row>
    <row r="30" spans="1:7" x14ac:dyDescent="0.2">
      <c r="A30" s="51">
        <v>1236</v>
      </c>
      <c r="B30" s="47" t="s">
        <v>127</v>
      </c>
      <c r="C30" s="52">
        <v>0</v>
      </c>
      <c r="D30" s="52">
        <v>0</v>
      </c>
    </row>
    <row r="31" spans="1:7" x14ac:dyDescent="0.2">
      <c r="A31" s="51">
        <v>1239</v>
      </c>
      <c r="B31" s="47" t="s">
        <v>128</v>
      </c>
      <c r="C31" s="52">
        <v>0</v>
      </c>
      <c r="D31" s="52">
        <v>0</v>
      </c>
    </row>
    <row r="32" spans="1:7" x14ac:dyDescent="0.2">
      <c r="A32" s="192">
        <v>1240</v>
      </c>
      <c r="B32" s="193" t="s">
        <v>129</v>
      </c>
      <c r="C32" s="194">
        <f>SUM(C33:C40)</f>
        <v>399481.49385107297</v>
      </c>
      <c r="D32" s="194">
        <f>SUM(D33:D40)</f>
        <v>399481.49385107297</v>
      </c>
      <c r="E32" s="52"/>
      <c r="F32" s="52"/>
      <c r="G32" s="52"/>
    </row>
    <row r="33" spans="1:7" x14ac:dyDescent="0.2">
      <c r="A33" s="51">
        <v>1241</v>
      </c>
      <c r="B33" s="47" t="s">
        <v>130</v>
      </c>
      <c r="C33" s="52">
        <v>184568.82</v>
      </c>
      <c r="D33" s="52">
        <v>184568.82</v>
      </c>
      <c r="G33" s="52"/>
    </row>
    <row r="34" spans="1:7" x14ac:dyDescent="0.2">
      <c r="A34" s="51">
        <v>1242</v>
      </c>
      <c r="B34" s="47" t="s">
        <v>131</v>
      </c>
      <c r="C34" s="52">
        <v>87834.66</v>
      </c>
      <c r="D34" s="52">
        <v>87834.66</v>
      </c>
      <c r="F34" s="52"/>
    </row>
    <row r="35" spans="1:7" x14ac:dyDescent="0.2">
      <c r="A35" s="51">
        <v>1243</v>
      </c>
      <c r="B35" s="47" t="s">
        <v>132</v>
      </c>
      <c r="C35" s="52">
        <v>1910</v>
      </c>
      <c r="D35" s="52">
        <v>1910</v>
      </c>
    </row>
    <row r="36" spans="1:7" x14ac:dyDescent="0.2">
      <c r="A36" s="51">
        <v>1244</v>
      </c>
      <c r="B36" s="47" t="s">
        <v>133</v>
      </c>
      <c r="C36" s="52">
        <v>89676.353851073014</v>
      </c>
      <c r="D36" s="52">
        <v>89676.353851073014</v>
      </c>
    </row>
    <row r="37" spans="1:7" x14ac:dyDescent="0.2">
      <c r="A37" s="51">
        <v>1245</v>
      </c>
      <c r="B37" s="47" t="s">
        <v>134</v>
      </c>
      <c r="C37" s="52">
        <v>0</v>
      </c>
      <c r="D37" s="52">
        <v>0</v>
      </c>
    </row>
    <row r="38" spans="1:7" x14ac:dyDescent="0.2">
      <c r="A38" s="51">
        <v>1246</v>
      </c>
      <c r="B38" s="47" t="s">
        <v>135</v>
      </c>
      <c r="C38" s="52">
        <v>21991.66</v>
      </c>
      <c r="D38" s="52">
        <v>21991.66</v>
      </c>
    </row>
    <row r="39" spans="1:7" x14ac:dyDescent="0.2">
      <c r="A39" s="51">
        <v>1247</v>
      </c>
      <c r="B39" s="47" t="s">
        <v>136</v>
      </c>
      <c r="C39" s="52">
        <v>0</v>
      </c>
      <c r="D39" s="52">
        <v>0</v>
      </c>
    </row>
    <row r="40" spans="1:7" x14ac:dyDescent="0.2">
      <c r="A40" s="169">
        <v>1248</v>
      </c>
      <c r="B40" s="127" t="s">
        <v>137</v>
      </c>
      <c r="C40" s="170">
        <v>13500</v>
      </c>
      <c r="D40" s="52">
        <v>13500</v>
      </c>
    </row>
    <row r="41" spans="1:7" x14ac:dyDescent="0.2">
      <c r="A41" s="192">
        <v>1250</v>
      </c>
      <c r="B41" s="193" t="s">
        <v>141</v>
      </c>
      <c r="C41" s="194">
        <f>SUM(C42:C46)</f>
        <v>1187.2</v>
      </c>
      <c r="D41" s="194">
        <f>SUM(D42:D46)</f>
        <v>1187.2</v>
      </c>
    </row>
    <row r="42" spans="1:7" x14ac:dyDescent="0.2">
      <c r="A42" s="51">
        <v>1251</v>
      </c>
      <c r="B42" s="47" t="s">
        <v>142</v>
      </c>
      <c r="C42" s="52">
        <v>0</v>
      </c>
      <c r="D42" s="52">
        <v>0</v>
      </c>
    </row>
    <row r="43" spans="1:7" x14ac:dyDescent="0.2">
      <c r="A43" s="51">
        <v>1252</v>
      </c>
      <c r="B43" s="47" t="s">
        <v>143</v>
      </c>
      <c r="C43" s="52">
        <v>0</v>
      </c>
      <c r="D43" s="52">
        <v>0</v>
      </c>
    </row>
    <row r="44" spans="1:7" x14ac:dyDescent="0.2">
      <c r="A44" s="51">
        <v>1253</v>
      </c>
      <c r="B44" s="47" t="s">
        <v>144</v>
      </c>
      <c r="C44" s="52">
        <v>0</v>
      </c>
      <c r="D44" s="52">
        <v>0</v>
      </c>
    </row>
    <row r="45" spans="1:7" x14ac:dyDescent="0.2">
      <c r="A45" s="51">
        <v>1254</v>
      </c>
      <c r="B45" s="47" t="s">
        <v>145</v>
      </c>
      <c r="C45" s="52">
        <v>0</v>
      </c>
      <c r="D45" s="52">
        <v>0</v>
      </c>
    </row>
    <row r="46" spans="1:7" x14ac:dyDescent="0.2">
      <c r="A46" s="51">
        <v>1259</v>
      </c>
      <c r="B46" s="47" t="s">
        <v>146</v>
      </c>
      <c r="C46" s="52">
        <v>1187.2</v>
      </c>
      <c r="D46" s="52">
        <v>1187.2</v>
      </c>
    </row>
    <row r="47" spans="1:7" x14ac:dyDescent="0.2">
      <c r="A47" s="203"/>
      <c r="B47" s="204" t="s">
        <v>486</v>
      </c>
      <c r="C47" s="194">
        <f>C24+C32+C41</f>
        <v>400668.69385107298</v>
      </c>
      <c r="D47" s="194">
        <f>D24+D32+D41</f>
        <v>400668.69385107298</v>
      </c>
      <c r="E47" s="52"/>
      <c r="F47" s="52"/>
    </row>
    <row r="49" spans="1:6" ht="15" x14ac:dyDescent="0.25">
      <c r="A49" s="49" t="s">
        <v>487</v>
      </c>
      <c r="B49" s="49"/>
      <c r="C49" s="49"/>
      <c r="D49" s="49"/>
      <c r="F49"/>
    </row>
    <row r="50" spans="1:6" ht="15" x14ac:dyDescent="0.25">
      <c r="A50" s="50" t="s">
        <v>68</v>
      </c>
      <c r="B50" s="50" t="s">
        <v>476</v>
      </c>
      <c r="C50" s="120">
        <v>2022</v>
      </c>
      <c r="D50" s="120">
        <v>2021</v>
      </c>
      <c r="F50"/>
    </row>
    <row r="51" spans="1:6" ht="15" x14ac:dyDescent="0.25">
      <c r="A51" s="192">
        <v>3210</v>
      </c>
      <c r="B51" s="193" t="s">
        <v>488</v>
      </c>
      <c r="C51" s="194">
        <v>-3039057.99</v>
      </c>
      <c r="D51" s="194">
        <v>-1382119.9900000002</v>
      </c>
      <c r="E51" s="134"/>
      <c r="F51"/>
    </row>
    <row r="52" spans="1:6" ht="15" x14ac:dyDescent="0.25">
      <c r="A52" s="51"/>
      <c r="B52" s="128" t="s">
        <v>489</v>
      </c>
      <c r="C52" s="116">
        <f>+C53+C65+C97</f>
        <v>2185881.4699999993</v>
      </c>
      <c r="D52" s="116">
        <f>+D53+D65+D97</f>
        <v>46933.399999997811</v>
      </c>
      <c r="E52" s="135"/>
      <c r="F52"/>
    </row>
    <row r="53" spans="1:6" ht="15" x14ac:dyDescent="0.25">
      <c r="A53" s="58">
        <v>5400</v>
      </c>
      <c r="B53" s="59" t="s">
        <v>399</v>
      </c>
      <c r="C53" s="116">
        <v>0</v>
      </c>
      <c r="D53" s="116">
        <v>0</v>
      </c>
      <c r="F53"/>
    </row>
    <row r="54" spans="1:6" ht="15" x14ac:dyDescent="0.25">
      <c r="A54" s="51">
        <v>5410</v>
      </c>
      <c r="B54" s="47" t="s">
        <v>490</v>
      </c>
      <c r="C54" s="52">
        <v>0</v>
      </c>
      <c r="D54" s="52">
        <v>0</v>
      </c>
      <c r="F54"/>
    </row>
    <row r="55" spans="1:6" ht="15" x14ac:dyDescent="0.25">
      <c r="A55" s="51">
        <v>5411</v>
      </c>
      <c r="B55" s="47" t="s">
        <v>401</v>
      </c>
      <c r="C55" s="52">
        <v>0</v>
      </c>
      <c r="D55" s="52">
        <v>0</v>
      </c>
      <c r="F55"/>
    </row>
    <row r="56" spans="1:6" ht="15" x14ac:dyDescent="0.25">
      <c r="A56" s="51">
        <v>5420</v>
      </c>
      <c r="B56" s="47" t="s">
        <v>491</v>
      </c>
      <c r="C56" s="52">
        <v>0</v>
      </c>
      <c r="D56" s="52">
        <v>0</v>
      </c>
      <c r="F56"/>
    </row>
    <row r="57" spans="1:6" ht="15" x14ac:dyDescent="0.25">
      <c r="A57" s="51">
        <v>5421</v>
      </c>
      <c r="B57" s="47" t="s">
        <v>404</v>
      </c>
      <c r="C57" s="52">
        <v>0</v>
      </c>
      <c r="D57" s="52">
        <v>0</v>
      </c>
      <c r="F57"/>
    </row>
    <row r="58" spans="1:6" ht="15" x14ac:dyDescent="0.25">
      <c r="A58" s="51">
        <v>5430</v>
      </c>
      <c r="B58" s="47" t="s">
        <v>492</v>
      </c>
      <c r="C58" s="52">
        <v>0</v>
      </c>
      <c r="D58" s="52">
        <v>0</v>
      </c>
      <c r="F58"/>
    </row>
    <row r="59" spans="1:6" ht="15" x14ac:dyDescent="0.25">
      <c r="A59" s="51">
        <v>5431</v>
      </c>
      <c r="B59" s="47" t="s">
        <v>407</v>
      </c>
      <c r="C59" s="52">
        <v>0</v>
      </c>
      <c r="D59" s="52">
        <v>0</v>
      </c>
      <c r="F59"/>
    </row>
    <row r="60" spans="1:6" ht="15" x14ac:dyDescent="0.25">
      <c r="A60" s="51">
        <v>5440</v>
      </c>
      <c r="B60" s="47" t="s">
        <v>493</v>
      </c>
      <c r="C60" s="52">
        <v>0</v>
      </c>
      <c r="D60" s="52">
        <v>0</v>
      </c>
      <c r="F60"/>
    </row>
    <row r="61" spans="1:6" ht="15" x14ac:dyDescent="0.25">
      <c r="A61" s="51">
        <v>5441</v>
      </c>
      <c r="B61" s="47" t="s">
        <v>493</v>
      </c>
      <c r="C61" s="52">
        <v>0</v>
      </c>
      <c r="D61" s="52">
        <v>0</v>
      </c>
      <c r="F61"/>
    </row>
    <row r="62" spans="1:6" ht="15" x14ac:dyDescent="0.25">
      <c r="A62" s="51">
        <v>5450</v>
      </c>
      <c r="B62" s="47" t="s">
        <v>494</v>
      </c>
      <c r="C62" s="52">
        <v>0</v>
      </c>
      <c r="D62" s="52">
        <v>0</v>
      </c>
      <c r="F62"/>
    </row>
    <row r="63" spans="1:6" ht="15" x14ac:dyDescent="0.25">
      <c r="A63" s="51">
        <v>5451</v>
      </c>
      <c r="B63" s="47" t="s">
        <v>411</v>
      </c>
      <c r="C63" s="52">
        <v>0</v>
      </c>
      <c r="D63" s="52">
        <v>0</v>
      </c>
      <c r="F63"/>
    </row>
    <row r="64" spans="1:6" ht="15" x14ac:dyDescent="0.25">
      <c r="A64" s="51">
        <v>5452</v>
      </c>
      <c r="B64" s="47" t="s">
        <v>412</v>
      </c>
      <c r="C64" s="52">
        <v>0</v>
      </c>
      <c r="D64" s="52">
        <v>0</v>
      </c>
      <c r="F64"/>
    </row>
    <row r="65" spans="1:7" ht="15" x14ac:dyDescent="0.25">
      <c r="A65" s="192">
        <v>5500</v>
      </c>
      <c r="B65" s="193" t="s">
        <v>413</v>
      </c>
      <c r="C65" s="194">
        <f>+C66+C75+C78+C84+C86+C88</f>
        <v>2185881.4699999993</v>
      </c>
      <c r="D65" s="194">
        <f>+D66+D75+D78+D84+D86+D88</f>
        <v>46933.399999997811</v>
      </c>
      <c r="F65"/>
    </row>
    <row r="66" spans="1:7" ht="15" x14ac:dyDescent="0.25">
      <c r="A66" s="192">
        <v>5510</v>
      </c>
      <c r="B66" s="193" t="s">
        <v>414</v>
      </c>
      <c r="C66" s="194">
        <f>SUM(C67:C74)</f>
        <v>999709.57</v>
      </c>
      <c r="D66" s="194">
        <f>SUM(D67:D74)</f>
        <v>754196.76</v>
      </c>
      <c r="F66"/>
    </row>
    <row r="67" spans="1:7" ht="15" x14ac:dyDescent="0.25">
      <c r="A67" s="51">
        <v>5511</v>
      </c>
      <c r="B67" s="47" t="s">
        <v>415</v>
      </c>
      <c r="C67" s="52">
        <v>0</v>
      </c>
      <c r="D67" s="52">
        <v>0</v>
      </c>
      <c r="F67"/>
    </row>
    <row r="68" spans="1:7" ht="15" x14ac:dyDescent="0.25">
      <c r="A68" s="51">
        <v>5512</v>
      </c>
      <c r="B68" s="47" t="s">
        <v>416</v>
      </c>
      <c r="C68" s="52">
        <v>0</v>
      </c>
      <c r="D68" s="52">
        <v>0</v>
      </c>
      <c r="F68"/>
    </row>
    <row r="69" spans="1:7" ht="15" x14ac:dyDescent="0.25">
      <c r="A69" s="51">
        <v>5513</v>
      </c>
      <c r="B69" s="47" t="s">
        <v>417</v>
      </c>
      <c r="C69" s="52">
        <v>0</v>
      </c>
      <c r="D69" s="52">
        <v>0</v>
      </c>
      <c r="F69"/>
    </row>
    <row r="70" spans="1:7" ht="15" x14ac:dyDescent="0.25">
      <c r="A70" s="51">
        <v>5514</v>
      </c>
      <c r="B70" s="47" t="s">
        <v>418</v>
      </c>
      <c r="C70" s="52">
        <v>0</v>
      </c>
      <c r="D70" s="52">
        <v>0</v>
      </c>
      <c r="F70"/>
    </row>
    <row r="71" spans="1:7" ht="15" x14ac:dyDescent="0.25">
      <c r="A71" s="51">
        <v>5515</v>
      </c>
      <c r="B71" s="47" t="s">
        <v>419</v>
      </c>
      <c r="C71" s="52">
        <v>926876.23</v>
      </c>
      <c r="D71" s="52">
        <v>754196.76</v>
      </c>
      <c r="F71"/>
    </row>
    <row r="72" spans="1:7" ht="15" x14ac:dyDescent="0.25">
      <c r="A72" s="51">
        <v>5516</v>
      </c>
      <c r="B72" s="127" t="s">
        <v>420</v>
      </c>
      <c r="C72" s="170">
        <v>2250</v>
      </c>
      <c r="D72" s="52">
        <v>0</v>
      </c>
      <c r="F72"/>
    </row>
    <row r="73" spans="1:7" ht="15" x14ac:dyDescent="0.25">
      <c r="A73" s="51">
        <v>5517</v>
      </c>
      <c r="B73" s="127" t="s">
        <v>421</v>
      </c>
      <c r="C73" s="170">
        <v>70583.34</v>
      </c>
      <c r="D73" s="52">
        <v>0</v>
      </c>
      <c r="F73"/>
    </row>
    <row r="74" spans="1:7" ht="15" x14ac:dyDescent="0.25">
      <c r="A74" s="51">
        <v>5518</v>
      </c>
      <c r="B74" s="47" t="s">
        <v>422</v>
      </c>
      <c r="C74" s="52">
        <v>0</v>
      </c>
      <c r="D74" s="52">
        <v>0</v>
      </c>
      <c r="F74"/>
    </row>
    <row r="75" spans="1:7" ht="15" x14ac:dyDescent="0.25">
      <c r="A75" s="192">
        <v>5520</v>
      </c>
      <c r="B75" s="193" t="s">
        <v>423</v>
      </c>
      <c r="C75" s="194">
        <f>SUM(C76:C77)</f>
        <v>1186171.8999999992</v>
      </c>
      <c r="D75" s="194">
        <f>SUM(D76:D77)</f>
        <v>-707263.3600000022</v>
      </c>
      <c r="F75" s="205"/>
      <c r="G75" s="172"/>
    </row>
    <row r="76" spans="1:7" ht="15" x14ac:dyDescent="0.25">
      <c r="A76" s="203">
        <v>5521</v>
      </c>
      <c r="B76" s="195" t="s">
        <v>424</v>
      </c>
      <c r="C76" s="202">
        <v>1186171.8999999992</v>
      </c>
      <c r="D76" s="202">
        <v>-707263.3600000022</v>
      </c>
      <c r="F76" s="205"/>
      <c r="G76" s="172"/>
    </row>
    <row r="77" spans="1:7" ht="15" x14ac:dyDescent="0.25">
      <c r="A77" s="51">
        <v>5522</v>
      </c>
      <c r="B77" s="47" t="s">
        <v>425</v>
      </c>
      <c r="C77" s="52">
        <v>0</v>
      </c>
      <c r="D77" s="52">
        <v>0</v>
      </c>
      <c r="F77" s="205"/>
      <c r="G77" s="172"/>
    </row>
    <row r="78" spans="1:7" ht="15" x14ac:dyDescent="0.25">
      <c r="A78" s="192">
        <v>5530</v>
      </c>
      <c r="B78" s="193" t="s">
        <v>426</v>
      </c>
      <c r="C78" s="194">
        <v>0</v>
      </c>
      <c r="D78" s="194">
        <v>0</v>
      </c>
      <c r="F78" s="205"/>
      <c r="G78" s="172"/>
    </row>
    <row r="79" spans="1:7" ht="15" x14ac:dyDescent="0.25">
      <c r="A79" s="51">
        <v>5531</v>
      </c>
      <c r="B79" s="47" t="s">
        <v>427</v>
      </c>
      <c r="C79" s="52">
        <v>0</v>
      </c>
      <c r="D79" s="52">
        <v>0</v>
      </c>
      <c r="F79" s="205"/>
      <c r="G79" s="172"/>
    </row>
    <row r="80" spans="1:7" ht="15" x14ac:dyDescent="0.25">
      <c r="A80" s="51">
        <v>5532</v>
      </c>
      <c r="B80" s="47" t="s">
        <v>428</v>
      </c>
      <c r="C80" s="52">
        <v>0</v>
      </c>
      <c r="D80" s="52">
        <v>0</v>
      </c>
      <c r="F80" s="205"/>
      <c r="G80" s="205"/>
    </row>
    <row r="81" spans="1:6" ht="15" x14ac:dyDescent="0.25">
      <c r="A81" s="51">
        <v>5533</v>
      </c>
      <c r="B81" s="47" t="s">
        <v>429</v>
      </c>
      <c r="C81" s="52">
        <v>0</v>
      </c>
      <c r="D81" s="52">
        <v>0</v>
      </c>
      <c r="F81"/>
    </row>
    <row r="82" spans="1:6" ht="15" x14ac:dyDescent="0.25">
      <c r="A82" s="51">
        <v>5534</v>
      </c>
      <c r="B82" s="47" t="s">
        <v>430</v>
      </c>
      <c r="C82" s="52">
        <v>0</v>
      </c>
      <c r="D82" s="52">
        <v>0</v>
      </c>
      <c r="F82"/>
    </row>
    <row r="83" spans="1:6" ht="15" x14ac:dyDescent="0.25">
      <c r="A83" s="51">
        <v>5535</v>
      </c>
      <c r="B83" s="47" t="s">
        <v>431</v>
      </c>
      <c r="C83" s="52">
        <v>0</v>
      </c>
      <c r="D83" s="52">
        <v>0</v>
      </c>
      <c r="F83"/>
    </row>
    <row r="84" spans="1:6" ht="15" x14ac:dyDescent="0.25">
      <c r="A84" s="192">
        <v>5540</v>
      </c>
      <c r="B84" s="193" t="s">
        <v>432</v>
      </c>
      <c r="C84" s="194">
        <v>0</v>
      </c>
      <c r="D84" s="194">
        <v>0</v>
      </c>
      <c r="F84"/>
    </row>
    <row r="85" spans="1:6" ht="15" x14ac:dyDescent="0.25">
      <c r="A85" s="51">
        <v>5541</v>
      </c>
      <c r="B85" s="47" t="s">
        <v>432</v>
      </c>
      <c r="C85" s="52">
        <v>0</v>
      </c>
      <c r="D85" s="52">
        <v>0</v>
      </c>
      <c r="F85"/>
    </row>
    <row r="86" spans="1:6" ht="15" x14ac:dyDescent="0.25">
      <c r="A86" s="192">
        <v>5550</v>
      </c>
      <c r="B86" s="193" t="s">
        <v>433</v>
      </c>
      <c r="C86" s="194">
        <v>0</v>
      </c>
      <c r="D86" s="194">
        <v>0</v>
      </c>
      <c r="F86"/>
    </row>
    <row r="87" spans="1:6" ht="15" x14ac:dyDescent="0.25">
      <c r="A87" s="51">
        <v>5551</v>
      </c>
      <c r="B87" s="47" t="s">
        <v>433</v>
      </c>
      <c r="C87" s="52">
        <v>0</v>
      </c>
      <c r="D87" s="52">
        <v>0</v>
      </c>
      <c r="F87"/>
    </row>
    <row r="88" spans="1:6" ht="15" x14ac:dyDescent="0.25">
      <c r="A88" s="192">
        <v>5590</v>
      </c>
      <c r="B88" s="193" t="s">
        <v>434</v>
      </c>
      <c r="C88" s="194">
        <v>0</v>
      </c>
      <c r="D88" s="194">
        <v>0</v>
      </c>
      <c r="F88"/>
    </row>
    <row r="89" spans="1:6" ht="15" x14ac:dyDescent="0.25">
      <c r="A89" s="51">
        <v>5591</v>
      </c>
      <c r="B89" s="47" t="s">
        <v>435</v>
      </c>
      <c r="C89" s="52">
        <v>0</v>
      </c>
      <c r="D89" s="52">
        <v>0</v>
      </c>
      <c r="F89"/>
    </row>
    <row r="90" spans="1:6" ht="15" x14ac:dyDescent="0.25">
      <c r="A90" s="51">
        <v>5592</v>
      </c>
      <c r="B90" s="47" t="s">
        <v>436</v>
      </c>
      <c r="C90" s="52">
        <v>0</v>
      </c>
      <c r="D90" s="52">
        <v>0</v>
      </c>
      <c r="F90"/>
    </row>
    <row r="91" spans="1:6" ht="15" x14ac:dyDescent="0.25">
      <c r="A91" s="51">
        <v>5593</v>
      </c>
      <c r="B91" s="47" t="s">
        <v>437</v>
      </c>
      <c r="C91" s="52">
        <v>0</v>
      </c>
      <c r="D91" s="52">
        <v>0</v>
      </c>
      <c r="F91"/>
    </row>
    <row r="92" spans="1:6" ht="15" x14ac:dyDescent="0.25">
      <c r="A92" s="51">
        <v>5594</v>
      </c>
      <c r="B92" s="47" t="s">
        <v>495</v>
      </c>
      <c r="C92" s="52">
        <v>0</v>
      </c>
      <c r="D92" s="52">
        <v>0</v>
      </c>
      <c r="F92"/>
    </row>
    <row r="93" spans="1:6" ht="15" x14ac:dyDescent="0.25">
      <c r="A93" s="51">
        <v>5595</v>
      </c>
      <c r="B93" s="47" t="s">
        <v>439</v>
      </c>
      <c r="C93" s="52">
        <v>0</v>
      </c>
      <c r="D93" s="52">
        <v>0</v>
      </c>
      <c r="F93"/>
    </row>
    <row r="94" spans="1:6" ht="15" x14ac:dyDescent="0.25">
      <c r="A94" s="51">
        <v>5596</v>
      </c>
      <c r="B94" s="47" t="s">
        <v>328</v>
      </c>
      <c r="C94" s="52">
        <v>0</v>
      </c>
      <c r="D94" s="52">
        <v>0</v>
      </c>
      <c r="F94"/>
    </row>
    <row r="95" spans="1:6" ht="15" x14ac:dyDescent="0.25">
      <c r="A95" s="51">
        <v>5597</v>
      </c>
      <c r="B95" s="47" t="s">
        <v>440</v>
      </c>
      <c r="C95" s="52">
        <v>0</v>
      </c>
      <c r="D95" s="52">
        <v>0</v>
      </c>
      <c r="F95"/>
    </row>
    <row r="96" spans="1:6" ht="15" x14ac:dyDescent="0.25">
      <c r="A96" s="51">
        <v>5599</v>
      </c>
      <c r="B96" s="47" t="s">
        <v>442</v>
      </c>
      <c r="C96" s="52">
        <v>0</v>
      </c>
      <c r="D96" s="52">
        <v>0</v>
      </c>
      <c r="F96"/>
    </row>
    <row r="97" spans="1:6" ht="15" x14ac:dyDescent="0.25">
      <c r="A97" s="192">
        <v>5600</v>
      </c>
      <c r="B97" s="193" t="s">
        <v>443</v>
      </c>
      <c r="C97" s="194">
        <v>0</v>
      </c>
      <c r="D97" s="194">
        <v>0</v>
      </c>
      <c r="F97"/>
    </row>
    <row r="98" spans="1:6" ht="15" x14ac:dyDescent="0.25">
      <c r="A98" s="192">
        <v>5610</v>
      </c>
      <c r="B98" s="193" t="s">
        <v>444</v>
      </c>
      <c r="C98" s="194">
        <v>0</v>
      </c>
      <c r="D98" s="194">
        <v>0</v>
      </c>
      <c r="F98"/>
    </row>
    <row r="99" spans="1:6" ht="15" x14ac:dyDescent="0.25">
      <c r="A99" s="51">
        <v>5611</v>
      </c>
      <c r="B99" s="47" t="s">
        <v>445</v>
      </c>
      <c r="C99" s="52">
        <v>0</v>
      </c>
      <c r="D99" s="52">
        <v>0</v>
      </c>
      <c r="F99"/>
    </row>
    <row r="100" spans="1:6" ht="15" x14ac:dyDescent="0.25">
      <c r="A100" s="192">
        <v>2110</v>
      </c>
      <c r="B100" s="207" t="s">
        <v>496</v>
      </c>
      <c r="C100" s="194">
        <f>SUM(C101:C105)</f>
        <v>0</v>
      </c>
      <c r="D100" s="194">
        <f>SUM(D101:D105)</f>
        <v>0</v>
      </c>
      <c r="F100"/>
    </row>
    <row r="101" spans="1:6" ht="15" x14ac:dyDescent="0.25">
      <c r="A101" s="51">
        <v>2111</v>
      </c>
      <c r="B101" s="47" t="s">
        <v>497</v>
      </c>
      <c r="C101" s="52">
        <v>0</v>
      </c>
      <c r="D101" s="52">
        <v>0</v>
      </c>
      <c r="F101"/>
    </row>
    <row r="102" spans="1:6" ht="15" x14ac:dyDescent="0.25">
      <c r="A102" s="51">
        <v>2112</v>
      </c>
      <c r="B102" s="47" t="s">
        <v>498</v>
      </c>
      <c r="C102" s="52">
        <v>0</v>
      </c>
      <c r="D102" s="52">
        <v>0</v>
      </c>
      <c r="F102"/>
    </row>
    <row r="103" spans="1:6" ht="15" x14ac:dyDescent="0.25">
      <c r="A103" s="51">
        <v>2112</v>
      </c>
      <c r="B103" s="47" t="s">
        <v>499</v>
      </c>
      <c r="C103" s="52">
        <v>0</v>
      </c>
      <c r="D103" s="52">
        <v>0</v>
      </c>
      <c r="F103"/>
    </row>
    <row r="104" spans="1:6" ht="15" x14ac:dyDescent="0.25">
      <c r="A104" s="51">
        <v>2115</v>
      </c>
      <c r="B104" s="47" t="s">
        <v>500</v>
      </c>
      <c r="C104" s="52">
        <v>0</v>
      </c>
      <c r="D104" s="52">
        <v>0</v>
      </c>
      <c r="F104"/>
    </row>
    <row r="105" spans="1:6" ht="15" x14ac:dyDescent="0.25">
      <c r="A105" s="51">
        <v>2114</v>
      </c>
      <c r="B105" s="47" t="s">
        <v>501</v>
      </c>
      <c r="C105" s="52">
        <v>0</v>
      </c>
      <c r="D105" s="52">
        <v>0</v>
      </c>
      <c r="F105"/>
    </row>
    <row r="106" spans="1:6" ht="15" x14ac:dyDescent="0.25">
      <c r="A106" s="51"/>
      <c r="B106" s="128" t="s">
        <v>502</v>
      </c>
      <c r="C106" s="194">
        <f>+C107+C129</f>
        <v>692031.29</v>
      </c>
      <c r="D106" s="194">
        <f>+D107+D129</f>
        <v>4308004.12</v>
      </c>
      <c r="F106"/>
    </row>
    <row r="107" spans="1:6" x14ac:dyDescent="0.2">
      <c r="A107" s="192">
        <v>4300</v>
      </c>
      <c r="B107" s="208" t="s">
        <v>43</v>
      </c>
      <c r="C107" s="202">
        <f>+C108+C111+C117+C119+C121</f>
        <v>0</v>
      </c>
      <c r="D107" s="202">
        <v>0</v>
      </c>
    </row>
    <row r="108" spans="1:6" x14ac:dyDescent="0.2">
      <c r="A108" s="192">
        <v>4310</v>
      </c>
      <c r="B108" s="208" t="s">
        <v>313</v>
      </c>
      <c r="C108" s="194">
        <f>+C109+C110</f>
        <v>0</v>
      </c>
      <c r="D108" s="194">
        <f>+D109+D110</f>
        <v>0</v>
      </c>
    </row>
    <row r="109" spans="1:6" x14ac:dyDescent="0.2">
      <c r="A109" s="51">
        <v>4311</v>
      </c>
      <c r="B109" s="136" t="s">
        <v>314</v>
      </c>
      <c r="C109" s="52">
        <v>0</v>
      </c>
      <c r="D109" s="52">
        <v>0</v>
      </c>
    </row>
    <row r="110" spans="1:6" x14ac:dyDescent="0.2">
      <c r="A110" s="51">
        <v>4319</v>
      </c>
      <c r="B110" s="136" t="s">
        <v>315</v>
      </c>
      <c r="C110" s="52">
        <v>0</v>
      </c>
      <c r="D110" s="52">
        <v>0</v>
      </c>
    </row>
    <row r="111" spans="1:6" x14ac:dyDescent="0.2">
      <c r="A111" s="192">
        <v>4320</v>
      </c>
      <c r="B111" s="208" t="s">
        <v>316</v>
      </c>
      <c r="C111" s="194">
        <f>+C112+C113+C114+C115+C116</f>
        <v>0</v>
      </c>
      <c r="D111" s="194">
        <f>+D112+D113+D114+D115+D116</f>
        <v>0</v>
      </c>
    </row>
    <row r="112" spans="1:6" x14ac:dyDescent="0.2">
      <c r="A112" s="51">
        <v>4321</v>
      </c>
      <c r="B112" s="136" t="s">
        <v>317</v>
      </c>
      <c r="C112" s="52">
        <v>0</v>
      </c>
      <c r="D112" s="52">
        <v>0</v>
      </c>
    </row>
    <row r="113" spans="1:4" x14ac:dyDescent="0.2">
      <c r="A113" s="51">
        <v>4322</v>
      </c>
      <c r="B113" s="136" t="s">
        <v>318</v>
      </c>
      <c r="C113" s="52">
        <v>0</v>
      </c>
      <c r="D113" s="52">
        <v>0</v>
      </c>
    </row>
    <row r="114" spans="1:4" x14ac:dyDescent="0.2">
      <c r="A114" s="51">
        <v>4323</v>
      </c>
      <c r="B114" s="136" t="s">
        <v>319</v>
      </c>
      <c r="C114" s="52">
        <v>0</v>
      </c>
      <c r="D114" s="52">
        <v>0</v>
      </c>
    </row>
    <row r="115" spans="1:4" x14ac:dyDescent="0.2">
      <c r="A115" s="51">
        <v>4324</v>
      </c>
      <c r="B115" s="136" t="s">
        <v>320</v>
      </c>
      <c r="C115" s="52">
        <v>0</v>
      </c>
      <c r="D115" s="52">
        <v>0</v>
      </c>
    </row>
    <row r="116" spans="1:4" x14ac:dyDescent="0.2">
      <c r="A116" s="51">
        <v>4325</v>
      </c>
      <c r="B116" s="136" t="s">
        <v>321</v>
      </c>
      <c r="C116" s="52">
        <v>0</v>
      </c>
      <c r="D116" s="52">
        <v>0</v>
      </c>
    </row>
    <row r="117" spans="1:4" x14ac:dyDescent="0.2">
      <c r="A117" s="192">
        <v>4330</v>
      </c>
      <c r="B117" s="208" t="s">
        <v>322</v>
      </c>
      <c r="C117" s="194">
        <f>+C118</f>
        <v>0</v>
      </c>
      <c r="D117" s="194">
        <f>+D118</f>
        <v>0</v>
      </c>
    </row>
    <row r="118" spans="1:4" x14ac:dyDescent="0.2">
      <c r="A118" s="51">
        <v>4331</v>
      </c>
      <c r="B118" s="136" t="s">
        <v>322</v>
      </c>
      <c r="C118" s="52">
        <v>0</v>
      </c>
      <c r="D118" s="52">
        <v>0</v>
      </c>
    </row>
    <row r="119" spans="1:4" x14ac:dyDescent="0.2">
      <c r="A119" s="192">
        <v>4340</v>
      </c>
      <c r="B119" s="208" t="s">
        <v>323</v>
      </c>
      <c r="C119" s="194">
        <f>+C120</f>
        <v>0</v>
      </c>
      <c r="D119" s="194">
        <f>+D120</f>
        <v>0</v>
      </c>
    </row>
    <row r="120" spans="1:4" x14ac:dyDescent="0.2">
      <c r="A120" s="51">
        <v>4341</v>
      </c>
      <c r="B120" s="136" t="s">
        <v>323</v>
      </c>
      <c r="C120" s="52">
        <v>0</v>
      </c>
      <c r="D120" s="52">
        <v>0</v>
      </c>
    </row>
    <row r="121" spans="1:4" x14ac:dyDescent="0.2">
      <c r="A121" s="192">
        <v>4390</v>
      </c>
      <c r="B121" s="208" t="s">
        <v>324</v>
      </c>
      <c r="C121" s="194">
        <f>+C122+C123+C124+C125+C126+C127+C128</f>
        <v>0</v>
      </c>
      <c r="D121" s="194">
        <f>+D122+D123+D124+D125+D126+D127+D128</f>
        <v>0</v>
      </c>
    </row>
    <row r="122" spans="1:4" x14ac:dyDescent="0.2">
      <c r="A122" s="51">
        <v>4392</v>
      </c>
      <c r="B122" s="136" t="s">
        <v>325</v>
      </c>
      <c r="C122" s="52">
        <v>0</v>
      </c>
      <c r="D122" s="52">
        <v>0</v>
      </c>
    </row>
    <row r="123" spans="1:4" x14ac:dyDescent="0.2">
      <c r="A123" s="51">
        <v>4393</v>
      </c>
      <c r="B123" s="136" t="s">
        <v>326</v>
      </c>
      <c r="C123" s="52">
        <v>0</v>
      </c>
      <c r="D123" s="52">
        <v>0</v>
      </c>
    </row>
    <row r="124" spans="1:4" x14ac:dyDescent="0.2">
      <c r="A124" s="51">
        <v>4394</v>
      </c>
      <c r="B124" s="136" t="s">
        <v>327</v>
      </c>
      <c r="C124" s="52">
        <v>0</v>
      </c>
      <c r="D124" s="52">
        <v>0</v>
      </c>
    </row>
    <row r="125" spans="1:4" x14ac:dyDescent="0.2">
      <c r="A125" s="51">
        <v>4395</v>
      </c>
      <c r="B125" s="136" t="s">
        <v>328</v>
      </c>
      <c r="C125" s="52">
        <v>0</v>
      </c>
      <c r="D125" s="52">
        <v>0</v>
      </c>
    </row>
    <row r="126" spans="1:4" x14ac:dyDescent="0.2">
      <c r="A126" s="51">
        <v>4396</v>
      </c>
      <c r="B126" s="136" t="s">
        <v>329</v>
      </c>
      <c r="C126" s="52">
        <v>0</v>
      </c>
      <c r="D126" s="52">
        <v>0</v>
      </c>
    </row>
    <row r="127" spans="1:4" x14ac:dyDescent="0.2">
      <c r="A127" s="51">
        <v>4397</v>
      </c>
      <c r="B127" s="136" t="s">
        <v>330</v>
      </c>
      <c r="C127" s="52">
        <v>0</v>
      </c>
      <c r="D127" s="52">
        <v>0</v>
      </c>
    </row>
    <row r="128" spans="1:4" x14ac:dyDescent="0.2">
      <c r="A128" s="51">
        <v>4399</v>
      </c>
      <c r="B128" s="136" t="s">
        <v>324</v>
      </c>
      <c r="C128" s="52">
        <v>0</v>
      </c>
      <c r="D128" s="52">
        <v>0</v>
      </c>
    </row>
    <row r="129" spans="1:6" ht="15" x14ac:dyDescent="0.25">
      <c r="A129" s="192">
        <v>1120</v>
      </c>
      <c r="B129" s="207" t="s">
        <v>503</v>
      </c>
      <c r="C129" s="194">
        <f>SUM(C130:C138)</f>
        <v>692031.29</v>
      </c>
      <c r="D129" s="194">
        <f>SUM(D130:D138)</f>
        <v>4308004.12</v>
      </c>
      <c r="F129"/>
    </row>
    <row r="130" spans="1:6" customFormat="1" ht="15" x14ac:dyDescent="0.25">
      <c r="A130" s="51">
        <v>1124</v>
      </c>
      <c r="B130" s="127" t="s">
        <v>504</v>
      </c>
      <c r="C130" s="52">
        <v>0</v>
      </c>
      <c r="D130" s="52">
        <v>0</v>
      </c>
    </row>
    <row r="131" spans="1:6" ht="15" x14ac:dyDescent="0.25">
      <c r="A131" s="51">
        <v>1124</v>
      </c>
      <c r="B131" s="127" t="s">
        <v>505</v>
      </c>
      <c r="C131" s="52">
        <v>0</v>
      </c>
      <c r="D131" s="52">
        <v>0</v>
      </c>
      <c r="F131"/>
    </row>
    <row r="132" spans="1:6" ht="15" x14ac:dyDescent="0.25">
      <c r="A132" s="51">
        <v>1124</v>
      </c>
      <c r="B132" s="127" t="s">
        <v>506</v>
      </c>
      <c r="C132" s="52">
        <v>0</v>
      </c>
      <c r="D132" s="52">
        <v>0</v>
      </c>
      <c r="F132"/>
    </row>
    <row r="133" spans="1:6" ht="15" x14ac:dyDescent="0.25">
      <c r="A133" s="51">
        <v>1124</v>
      </c>
      <c r="B133" s="127" t="s">
        <v>507</v>
      </c>
      <c r="C133" s="52">
        <v>0</v>
      </c>
      <c r="D133" s="52">
        <v>0</v>
      </c>
      <c r="F133"/>
    </row>
    <row r="134" spans="1:6" ht="15" x14ac:dyDescent="0.25">
      <c r="A134" s="51">
        <v>1124</v>
      </c>
      <c r="B134" s="127" t="s">
        <v>508</v>
      </c>
      <c r="C134" s="52">
        <v>0</v>
      </c>
      <c r="D134" s="52">
        <v>0</v>
      </c>
      <c r="F134"/>
    </row>
    <row r="135" spans="1:6" ht="15" x14ac:dyDescent="0.25">
      <c r="A135" s="51">
        <v>1124</v>
      </c>
      <c r="B135" s="127" t="s">
        <v>509</v>
      </c>
      <c r="C135" s="202">
        <v>692031.29</v>
      </c>
      <c r="D135" s="202">
        <v>4308004.12</v>
      </c>
      <c r="F135"/>
    </row>
    <row r="136" spans="1:6" ht="15" x14ac:dyDescent="0.25">
      <c r="A136" s="51">
        <v>1122</v>
      </c>
      <c r="B136" s="127" t="s">
        <v>510</v>
      </c>
      <c r="C136" s="52">
        <v>0</v>
      </c>
      <c r="D136" s="52">
        <v>0</v>
      </c>
      <c r="F136"/>
    </row>
    <row r="137" spans="1:6" ht="15" x14ac:dyDescent="0.25">
      <c r="A137" s="51">
        <v>1122</v>
      </c>
      <c r="B137" s="127" t="s">
        <v>511</v>
      </c>
      <c r="C137" s="52">
        <v>0</v>
      </c>
      <c r="D137" s="52">
        <v>0</v>
      </c>
      <c r="F137"/>
    </row>
    <row r="138" spans="1:6" ht="15" x14ac:dyDescent="0.25">
      <c r="A138" s="51">
        <v>1122</v>
      </c>
      <c r="B138" s="127" t="s">
        <v>512</v>
      </c>
      <c r="C138" s="52">
        <v>0</v>
      </c>
      <c r="D138" s="52">
        <v>0</v>
      </c>
      <c r="F138"/>
    </row>
    <row r="139" spans="1:6" ht="15" x14ac:dyDescent="0.25">
      <c r="A139" s="51"/>
      <c r="B139" s="206" t="s">
        <v>513</v>
      </c>
      <c r="C139" s="194">
        <f>C51+C52-C106</f>
        <v>-1545207.810000001</v>
      </c>
      <c r="D139" s="194">
        <f>D51+D52-D106</f>
        <v>-5643190.7100000028</v>
      </c>
      <c r="F139"/>
    </row>
    <row r="140" spans="1:6" ht="15" x14ac:dyDescent="0.25">
      <c r="F140"/>
    </row>
    <row r="141" spans="1:6" ht="15" x14ac:dyDescent="0.25">
      <c r="A141" s="152" t="s">
        <v>64</v>
      </c>
      <c r="F141"/>
    </row>
    <row r="142" spans="1:6" ht="15" x14ac:dyDescent="0.25">
      <c r="F142"/>
    </row>
    <row r="143" spans="1:6" ht="15" x14ac:dyDescent="0.25">
      <c r="F143"/>
    </row>
    <row r="144" spans="1:6" ht="15" x14ac:dyDescent="0.25">
      <c r="F144"/>
    </row>
    <row r="145" spans="1:7" ht="15" x14ac:dyDescent="0.25">
      <c r="F145"/>
    </row>
    <row r="146" spans="1:7" ht="15" x14ac:dyDescent="0.25">
      <c r="F146"/>
    </row>
    <row r="147" spans="1:7" x14ac:dyDescent="0.2">
      <c r="A147" s="212" t="s">
        <v>815</v>
      </c>
      <c r="C147" s="158" t="s">
        <v>911</v>
      </c>
      <c r="D147" s="163"/>
    </row>
    <row r="148" spans="1:7" ht="33.75" customHeight="1" x14ac:dyDescent="0.2">
      <c r="A148" s="215" t="s">
        <v>817</v>
      </c>
      <c r="B148" s="215"/>
      <c r="C148" s="215" t="s">
        <v>818</v>
      </c>
      <c r="D148" s="215"/>
    </row>
    <row r="149" spans="1:7" ht="9.9499999999999993" customHeight="1" x14ac:dyDescent="0.25">
      <c r="C149" s="52"/>
      <c r="F149"/>
    </row>
    <row r="150" spans="1:7" ht="9.9499999999999993" customHeight="1" x14ac:dyDescent="0.25">
      <c r="F150"/>
    </row>
    <row r="151" spans="1:7" ht="9.9499999999999993" customHeight="1" x14ac:dyDescent="0.25">
      <c r="F151"/>
    </row>
    <row r="152" spans="1:7" ht="9.9499999999999993" customHeight="1" x14ac:dyDescent="0.25">
      <c r="F152"/>
    </row>
    <row r="153" spans="1:7" ht="15" x14ac:dyDescent="0.25">
      <c r="F153"/>
    </row>
    <row r="154" spans="1:7" ht="15" x14ac:dyDescent="0.25">
      <c r="F154"/>
    </row>
    <row r="155" spans="1:7" ht="15" x14ac:dyDescent="0.25">
      <c r="F155"/>
    </row>
    <row r="156" spans="1:7" ht="15" x14ac:dyDescent="0.25">
      <c r="F156"/>
    </row>
    <row r="157" spans="1:7" ht="15" x14ac:dyDescent="0.25">
      <c r="F157"/>
    </row>
    <row r="158" spans="1:7" ht="15" x14ac:dyDescent="0.25">
      <c r="F158"/>
      <c r="G158" s="129"/>
    </row>
    <row r="159" spans="1:7" ht="15" x14ac:dyDescent="0.25">
      <c r="F159"/>
    </row>
    <row r="160" spans="1:7" ht="15" x14ac:dyDescent="0.25">
      <c r="F160"/>
    </row>
    <row r="161" spans="6:6" ht="15" x14ac:dyDescent="0.25">
      <c r="F161"/>
    </row>
    <row r="162" spans="6:6" ht="15" x14ac:dyDescent="0.25">
      <c r="F162"/>
    </row>
    <row r="163" spans="6:6" ht="15" x14ac:dyDescent="0.25">
      <c r="F163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148:B148"/>
    <mergeCell ref="C148:D148"/>
  </mergeCells>
  <dataValidations disablePrompts="1" count="2">
    <dataValidation allowBlank="1" showInputMessage="1" showErrorMessage="1" prompt="Importe final del periodo que corresponde la información financiera trimestral que se presenta." sqref="C7 C50"/>
    <dataValidation allowBlank="1" showInputMessage="1" showErrorMessage="1" prompt="Saldo al 31 de diciembre del año anterior que se presenta" sqref="D7 D50"/>
  </dataValidations>
  <pageMargins left="0.70866141732283472" right="0.70866141732283472" top="0.74803149606299213" bottom="0.74803149606299213" header="0.31496062992125984" footer="0.31496062992125984"/>
  <pageSetup scale="6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B3" s="4"/>
    </row>
    <row r="4" spans="1:2" ht="14.1" customHeight="1" x14ac:dyDescent="0.2">
      <c r="A4" s="109" t="s">
        <v>50</v>
      </c>
      <c r="B4" s="27" t="s">
        <v>206</v>
      </c>
    </row>
    <row r="5" spans="1:2" ht="14.1" customHeight="1" x14ac:dyDescent="0.2">
      <c r="B5" s="27" t="s">
        <v>514</v>
      </c>
    </row>
    <row r="6" spans="1:2" ht="14.1" customHeight="1" x14ac:dyDescent="0.2">
      <c r="B6" s="27" t="s">
        <v>515</v>
      </c>
    </row>
    <row r="7" spans="1:2" ht="14.1" customHeight="1" x14ac:dyDescent="0.2">
      <c r="B7" s="27" t="s">
        <v>516</v>
      </c>
    </row>
    <row r="9" spans="1:2" ht="15" customHeight="1" x14ac:dyDescent="0.2">
      <c r="A9" s="109" t="s">
        <v>52</v>
      </c>
      <c r="B9" s="25" t="s">
        <v>517</v>
      </c>
    </row>
    <row r="10" spans="1:2" ht="15" customHeight="1" x14ac:dyDescent="0.2">
      <c r="B10" s="25" t="s">
        <v>518</v>
      </c>
    </row>
    <row r="11" spans="1:2" ht="15" customHeight="1" x14ac:dyDescent="0.2">
      <c r="B11" s="132" t="s">
        <v>519</v>
      </c>
    </row>
    <row r="13" spans="1:2" ht="15" customHeight="1" x14ac:dyDescent="0.2">
      <c r="A13" s="109" t="s">
        <v>54</v>
      </c>
      <c r="B13" s="27" t="s">
        <v>520</v>
      </c>
    </row>
    <row r="14" spans="1:2" x14ac:dyDescent="0.2">
      <c r="B14" s="27" t="s">
        <v>516</v>
      </c>
    </row>
    <row r="16" spans="1:2" ht="22.5" x14ac:dyDescent="0.2">
      <c r="A16" s="125" t="s">
        <v>521</v>
      </c>
      <c r="B16" s="124" t="s">
        <v>522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53717F-A634-4C88-A897-BE86DAD80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Conciliacion_Eg!Área_de_impresión</vt:lpstr>
      <vt:lpstr>Conciliacion_Ig!Área_de_impresión</vt:lpstr>
      <vt:lpstr>EFE!Área_de_impresión</vt:lpstr>
      <vt:lpstr>ESF!Área_de_impresión</vt:lpstr>
      <vt:lpstr>VHP!Área_de_impresión</vt:lpstr>
      <vt:lpstr>ACT!Títulos_a_imprimir</vt:lpstr>
      <vt:lpstr>EFE!Títulos_a_imprimir</vt:lpstr>
      <vt:lpstr>ESF!Títulos_a_imprimir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Jessica Muñoz</cp:lastModifiedBy>
  <cp:revision/>
  <cp:lastPrinted>2023-01-20T20:53:46Z</cp:lastPrinted>
  <dcterms:created xsi:type="dcterms:W3CDTF">2012-12-11T20:36:24Z</dcterms:created>
  <dcterms:modified xsi:type="dcterms:W3CDTF">2023-01-20T20:59:36Z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