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4400" windowHeight="12705" tabRatio="705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_xlnm.Print_Area" localSheetId="0">'Formato 1'!$A$1:$F$83</definedName>
    <definedName name="_xlnm.Print_Area" localSheetId="1">'Formato 2'!$A$1:$H$46</definedName>
    <definedName name="_xlnm.Print_Area" localSheetId="2">'Formato 3'!$A$1:$K$22</definedName>
    <definedName name="_xlnm.Print_Area" localSheetId="3">'Formato 4'!$A$1:$D$76</definedName>
    <definedName name="_xlnm.Print_Area" localSheetId="4">'Formato 5'!$A$1:$G$77</definedName>
    <definedName name="_xlnm.Print_Area" localSheetId="5">'Formato 6 a)'!$A$1:$G$161</definedName>
    <definedName name="_xlnm.Print_Area" localSheetId="6">'Formato 6 b)'!$A$1:$G$31</definedName>
    <definedName name="_xlnm.Print_Area" localSheetId="7">'Formato 6 c)'!$A$1:$G$79</definedName>
    <definedName name="_xlnm.Print_Area" localSheetId="8">'Formato 6 d)'!$A$1:$G$35</definedName>
    <definedName name="_xlnm.Print_Area" localSheetId="10">'Formato 7 b)'!$A$1:$G$31</definedName>
    <definedName name="_xlnm.Print_Area" localSheetId="11">'Formato 7 c)'!$A$1:$G$40</definedName>
    <definedName name="_xlnm.Print_Area" localSheetId="12">'Formato 7 d)'!$A$1:$G$33</definedName>
    <definedName name="_xlnm.Print_Area" localSheetId="13">'Formato 8'!$A$1:$F$68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6" l="1"/>
  <c r="D41" i="6"/>
  <c r="B60" i="2" l="1"/>
  <c r="C17" i="2"/>
  <c r="B17" i="2"/>
  <c r="B18" i="7" l="1"/>
  <c r="C18" i="7"/>
  <c r="D18" i="7"/>
  <c r="E18" i="7"/>
  <c r="F18" i="7"/>
  <c r="F6" i="2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E29" i="19"/>
  <c r="G18" i="19"/>
  <c r="G29" i="19" s="1"/>
  <c r="F18" i="19"/>
  <c r="F29" i="19" s="1"/>
  <c r="E18" i="19"/>
  <c r="D18" i="19"/>
  <c r="C18" i="19"/>
  <c r="C29" i="19" s="1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B6" i="20"/>
  <c r="A2" i="20"/>
  <c r="G7" i="19"/>
  <c r="F7" i="19"/>
  <c r="E7" i="19"/>
  <c r="D7" i="19"/>
  <c r="D29" i="19" s="1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31" i="16" l="1"/>
  <c r="B29" i="19"/>
  <c r="C30" i="20"/>
  <c r="G28" i="22"/>
  <c r="E28" i="22"/>
  <c r="B30" i="20"/>
  <c r="E30" i="20"/>
  <c r="F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C9" i="10" s="1"/>
  <c r="D16" i="10"/>
  <c r="E16" i="10"/>
  <c r="F16" i="10"/>
  <c r="B16" i="10"/>
  <c r="C12" i="10"/>
  <c r="D12" i="10"/>
  <c r="E12" i="10"/>
  <c r="E9" i="10" s="1"/>
  <c r="F12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G13" i="3"/>
  <c r="G9" i="3"/>
  <c r="F13" i="3"/>
  <c r="F9" i="3"/>
  <c r="E13" i="3"/>
  <c r="E9" i="3"/>
  <c r="D13" i="3"/>
  <c r="D9" i="3"/>
  <c r="D8" i="3" s="1"/>
  <c r="D20" i="3" s="1"/>
  <c r="C13" i="3"/>
  <c r="B22" i="3"/>
  <c r="C19" i="8"/>
  <c r="D19" i="8"/>
  <c r="E19" i="8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0" i="7"/>
  <c r="G74" i="6"/>
  <c r="G73" i="6"/>
  <c r="G67" i="6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41" i="6"/>
  <c r="E75" i="6"/>
  <c r="E67" i="6"/>
  <c r="D75" i="6"/>
  <c r="D67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41" i="6"/>
  <c r="B75" i="6"/>
  <c r="B67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C41" i="2"/>
  <c r="B41" i="2"/>
  <c r="C38" i="2"/>
  <c r="E47" i="2" l="1"/>
  <c r="F65" i="6"/>
  <c r="E29" i="8"/>
  <c r="G75" i="6"/>
  <c r="G62" i="7"/>
  <c r="C65" i="6"/>
  <c r="E65" i="6"/>
  <c r="G71" i="7"/>
  <c r="G146" i="7"/>
  <c r="F8" i="3"/>
  <c r="F20" i="3" s="1"/>
  <c r="H8" i="3"/>
  <c r="H20" i="3" s="1"/>
  <c r="C9" i="7"/>
  <c r="F79" i="2"/>
  <c r="G28" i="7"/>
  <c r="E79" i="2"/>
  <c r="E59" i="2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65" i="6"/>
  <c r="G54" i="6"/>
  <c r="D65" i="6"/>
  <c r="D70" i="6" s="1"/>
  <c r="E70" i="6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C159" i="7" l="1"/>
  <c r="F81" i="2"/>
  <c r="B70" i="6"/>
  <c r="B159" i="7"/>
  <c r="G41" i="6"/>
  <c r="G42" i="6" s="1"/>
  <c r="E81" i="2"/>
  <c r="G77" i="9"/>
  <c r="D77" i="9"/>
  <c r="E77" i="9"/>
  <c r="G9" i="7"/>
  <c r="B77" i="9"/>
  <c r="F77" i="9"/>
  <c r="D159" i="7"/>
  <c r="G84" i="7"/>
  <c r="G70" i="6" l="1"/>
  <c r="G159" i="7"/>
  <c r="B38" i="2"/>
  <c r="C31" i="2"/>
  <c r="B31" i="2"/>
  <c r="C25" i="2"/>
  <c r="B25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<sst xmlns="http://schemas.openxmlformats.org/spreadsheetml/2006/main" count="1023" uniqueCount="604">
  <si>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</si>
  <si>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</si>
  <si>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</si>
  <si>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</si>
  <si>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</si>
  <si>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</si>
  <si>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</si>
  <si>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</si>
  <si>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</si>
  <si>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</si>
  <si>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</si>
  <si>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</si>
  <si>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</si>
  <si>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</si>
  <si>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</si>
  <si>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</si>
  <si>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</si>
  <si>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</si>
  <si>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</si>
  <si>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</si>
  <si>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</si>
  <si>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</si>
  <si>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</si>
  <si>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</si>
  <si>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</si>
  <si>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</si>
  <si>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</si>
  <si>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</si>
  <si>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</si>
  <si>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</si>
  <si>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</si>
  <si>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</si>
  <si>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</si>
  <si>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</si>
  <si>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</si>
  <si>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</si>
  <si>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</si>
  <si>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</si>
  <si>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</si>
  <si>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</si>
  <si>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</si>
  <si>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</si>
  <si>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</si>
  <si>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</si>
  <si>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</si>
  <si>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</si>
  <si>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</si>
  <si>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</si>
  <si>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</si>
  <si>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</si>
  <si>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</si>
  <si>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</si>
  <si>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</si>
  <si>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</si>
  <si>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</si>
  <si>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</si>
  <si>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</si>
  <si>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</si>
  <si>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</si>
  <si>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</si>
  <si>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</si>
  <si>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</si>
  <si>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</si>
  <si>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</si>
  <si>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</si>
  <si>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</si>
  <si>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</si>
  <si>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</si>
  <si>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</si>
  <si>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</si>
  <si>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</si>
  <si>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</si>
  <si>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</si>
  <si>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</si>
  <si>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</si>
  <si>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</si>
  <si>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</si>
  <si>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</si>
  <si>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</si>
  <si>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</si>
  <si>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</si>
  <si>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</si>
  <si>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</si>
  <si>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</si>
  <si>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</si>
  <si>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</si>
  <si>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</si>
  <si>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</si>
  <si>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</si>
  <si>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</si>
  <si>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</si>
  <si>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</si>
  <si>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</si>
  <si>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</si>
  <si>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</si>
  <si>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</si>
  <si>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</si>
  <si>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</si>
  <si>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</si>
  <si>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</si>
  <si>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</si>
  <si>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</si>
  <si>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</si>
  <si>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</si>
  <si>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</si>
  <si>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</si>
  <si>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</si>
  <si>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</si>
  <si>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</si>
  <si>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</si>
  <si>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</si>
  <si>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</si>
  <si>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</si>
  <si>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</si>
  <si>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</si>
  <si>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</si>
  <si>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</si>
  <si>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</si>
  <si>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</si>
  <si>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</si>
  <si>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</si>
  <si>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</si>
  <si>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</si>
  <si>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</si>
  <si>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</si>
  <si>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</si>
  <si>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</si>
  <si>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</si>
  <si>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</si>
  <si>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</si>
  <si>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</si>
  <si>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</si>
  <si>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</si>
  <si>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</si>
  <si>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</si>
  <si>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</si>
  <si>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</si>
  <si>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</si>
  <si>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</si>
  <si>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</si>
  <si>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</si>
  <si>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</si>
  <si>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</si>
  <si>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</si>
  <si>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</si>
  <si>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</si>
  <si>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</si>
  <si>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</si>
  <si>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</si>
  <si>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</si>
  <si>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</si>
  <si>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</si>
  <si>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</si>
  <si>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</si>
  <si>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</si>
  <si>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</si>
  <si>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</si>
  <si>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</si>
  <si>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</si>
  <si>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</si>
  <si>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</si>
  <si>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</si>
  <si>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</si>
  <si>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</si>
  <si>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</si>
  <si>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</si>
  <si>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</si>
  <si>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</si>
  <si>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</si>
  <si>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</si>
  <si>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</si>
  <si>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</si>
  <si>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</si>
  <si>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</si>
  <si>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</si>
  <si>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</si>
  <si>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</si>
  <si>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</si>
  <si>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</si>
  <si>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</si>
  <si>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</si>
  <si>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</si>
  <si>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</si>
  <si>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</si>
  <si>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</si>
  <si>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</si>
  <si>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</si>
  <si>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</si>
  <si>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</si>
  <si>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</si>
  <si>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</si>
  <si>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</si>
  <si>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</si>
  <si>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</si>
  <si>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</si>
  <si>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</si>
  <si>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</si>
  <si>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</si>
  <si>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</si>
  <si>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</si>
  <si>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</si>
  <si>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</si>
  <si>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</si>
  <si>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</si>
  <si>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</si>
  <si>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</si>
  <si>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</si>
  <si>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</si>
  <si>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</si>
  <si>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</si>
  <si>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</si>
  <si>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</si>
  <si>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</si>
  <si>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</si>
  <si>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</si>
  <si>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</si>
  <si>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</si>
  <si>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</si>
  <si>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</si>
  <si>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</si>
  <si>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</si>
  <si>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</si>
  <si>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</si>
  <si>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</si>
  <si>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</si>
  <si>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</si>
  <si>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</si>
  <si>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</si>
  <si>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</si>
  <si>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</si>
  <si>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</si>
  <si>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</si>
  <si>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</si>
  <si>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</si>
  <si>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</si>
  <si>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</si>
  <si>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</si>
  <si>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</si>
  <si>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</si>
  <si>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</si>
  <si>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</si>
  <si>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</si>
  <si>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</si>
  <si>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</si>
  <si>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</si>
  <si>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</si>
  <si>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</si>
  <si>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</si>
  <si>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</si>
  <si>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</si>
  <si>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</si>
  <si>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</si>
  <si>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</si>
  <si>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</si>
  <si>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</si>
  <si>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</si>
  <si>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</si>
  <si>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</si>
  <si>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</si>
  <si>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</si>
  <si>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</si>
  <si>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</si>
  <si>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</si>
  <si>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</si>
  <si>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</si>
  <si>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</si>
  <si>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</si>
  <si>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</si>
  <si>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</si>
  <si>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</si>
  <si>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</si>
  <si>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</si>
  <si>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</si>
  <si>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</si>
  <si>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</si>
  <si>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</si>
  <si>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</si>
  <si>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</si>
  <si>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</si>
  <si>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</si>
  <si>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</si>
  <si>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</si>
  <si>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</si>
  <si>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</si>
  <si>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</si>
  <si>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</si>
  <si>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</si>
  <si>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</si>
  <si>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</si>
  <si>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</si>
  <si>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</si>
  <si>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</si>
  <si>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</si>
  <si>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</si>
  <si>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</si>
  <si>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</si>
  <si>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</si>
  <si>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</si>
  <si>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</si>
  <si>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</si>
  <si>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</si>
  <si>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</si>
  <si>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</si>
  <si>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</si>
  <si>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</si>
  <si>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</si>
  <si>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</si>
  <si>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</si>
  <si>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</si>
  <si>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</si>
  <si>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</si>
  <si>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</si>
  <si>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</si>
  <si>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</si>
  <si>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</si>
  <si>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</si>
  <si>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</si>
  <si>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</si>
  <si>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</si>
  <si>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</si>
  <si>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</si>
  <si>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</si>
  <si>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</si>
  <si>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</si>
  <si>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</si>
  <si>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</si>
  <si>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</si>
  <si>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</si>
  <si>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</si>
  <si>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</si>
  <si>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</si>
  <si>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</si>
  <si>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</si>
  <si>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</si>
  <si>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</si>
  <si>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</si>
  <si>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</si>
  <si>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</si>
  <si>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</si>
  <si>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</si>
  <si>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</si>
  <si>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</si>
  <si>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</si>
  <si>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</si>
  <si>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</si>
  <si>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</si>
  <si>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</si>
  <si>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</si>
  <si>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</si>
  <si>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</si>
  <si>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</si>
  <si>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</si>
  <si>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</si>
  <si>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</si>
  <si>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</si>
  <si>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</si>
  <si>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</si>
  <si>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</si>
  <si>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</si>
  <si>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</si>
  <si>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</si>
  <si>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</si>
  <si>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</si>
  <si>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</si>
  <si>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</si>
  <si>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</si>
  <si>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</si>
  <si>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</si>
  <si>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</si>
  <si>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</si>
  <si>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</si>
  <si>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</si>
  <si>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</si>
  <si>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</si>
  <si>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</si>
  <si>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</si>
  <si>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</si>
  <si>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</si>
  <si>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</si>
  <si>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</si>
  <si>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</si>
  <si>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</si>
  <si>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</si>
  <si>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</si>
  <si>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</si>
  <si>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</si>
  <si>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</si>
  <si>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</si>
  <si>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</si>
  <si>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</si>
  <si>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</si>
  <si>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</si>
  <si>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</si>
  <si>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</si>
  <si>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</si>
  <si>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</si>
  <si>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</si>
  <si>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</si>
  <si>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</si>
  <si>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</si>
  <si>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</si>
  <si>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</si>
  <si>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</si>
  <si>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</si>
  <si>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</si>
  <si>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</si>
  <si>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</si>
  <si>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</si>
  <si>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</si>
  <si>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</si>
  <si>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</si>
  <si>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</si>
  <si>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</si>
  <si>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</si>
  <si>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</si>
  <si>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</si>
  <si>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</si>
  <si>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</si>
  <si>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</si>
  <si>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</si>
  <si>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</si>
  <si>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</si>
  <si>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</si>
  <si>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</si>
  <si>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</si>
  <si>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</si>
  <si>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</si>
  <si>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</si>
  <si>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</si>
  <si>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</si>
  <si>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</si>
  <si>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</si>
  <si>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</si>
  <si>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</si>
  <si>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</si>
  <si>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</si>
  <si>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</si>
  <si>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</si>
  <si>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</si>
  <si>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</si>
  <si>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</si>
  <si>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</si>
  <si>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</si>
  <si>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</si>
  <si>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</si>
  <si>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</si>
  <si>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</si>
  <si>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</si>
  <si>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</si>
  <si>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</si>
  <si>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</si>
  <si>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</si>
  <si>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</si>
  <si>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</si>
  <si>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</si>
  <si>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</si>
  <si>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</si>
  <si>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</si>
  <si>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</si>
  <si>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</si>
  <si>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</si>
  <si>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</si>
  <si>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</si>
  <si>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</si>
  <si>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</si>
  <si>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</si>
  <si>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</si>
  <si>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</si>
  <si>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</si>
  <si>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</si>
  <si>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</si>
  <si>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</si>
  <si>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</si>
  <si>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</si>
  <si>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</si>
  <si>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</si>
  <si>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</si>
  <si>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</si>
  <si>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</si>
  <si>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</si>
  <si>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</si>
  <si>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</si>
  <si>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</si>
  <si>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</si>
  <si>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</si>
  <si>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</si>
  <si>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</si>
  <si>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</si>
  <si>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</si>
  <si>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</si>
  <si>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</si>
  <si>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</si>
  <si>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</si>
  <si>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</si>
  <si>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</si>
  <si>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</si>
  <si>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</si>
  <si>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</si>
  <si>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</si>
  <si>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</si>
  <si>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</si>
  <si>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</si>
  <si>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</si>
  <si>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</si>
  <si>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</si>
  <si>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</si>
  <si>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</si>
  <si>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</si>
  <si>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</si>
  <si>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</si>
  <si>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</si>
  <si>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</si>
  <si>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</si>
  <si>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</si>
  <si>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</si>
  <si>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</si>
  <si>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</si>
  <si>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</si>
  <si>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</si>
  <si>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</si>
  <si>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</si>
  <si>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</si>
  <si>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</si>
  <si>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</si>
  <si>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</si>
  <si>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</si>
  <si>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</si>
  <si>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</si>
  <si>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</si>
  <si>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</si>
  <si>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</si>
  <si>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</si>
  <si>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</si>
  <si>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</si>
  <si>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</si>
  <si>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</si>
  <si>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</si>
  <si>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</si>
  <si>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</si>
  <si>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</si>
  <si>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</si>
  <si>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</si>
  <si>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</si>
  <si>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</si>
  <si>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</si>
  <si>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</si>
  <si>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</si>
  <si>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</si>
  <si>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</si>
  <si>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</si>
  <si>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</si>
  <si>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</si>
  <si>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</si>
  <si>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</si>
  <si>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</si>
  <si>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</si>
  <si>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</si>
  <si>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</si>
  <si>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</si>
  <si>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</si>
  <si>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</si>
  <si>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</si>
  <si>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</si>
  <si>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</si>
  <si>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</si>
  <si>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</si>
  <si>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</si>
  <si>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</si>
  <si>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</si>
  <si>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</si>
  <si>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</si>
  <si>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</si>
  <si>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</si>
  <si>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</si>
  <si>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</si>
  <si>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</si>
  <si>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</si>
  <si>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</si>
  <si>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</si>
  <si>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</si>
  <si>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</si>
  <si>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</si>
  <si>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</si>
  <si>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</si>
  <si>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</si>
  <si>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</si>
  <si>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</si>
  <si>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</si>
  <si>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</si>
  <si>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</si>
  <si>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</si>
  <si>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</si>
  <si>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</si>
  <si>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</si>
  <si>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</si>
  <si>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</si>
  <si>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</si>
  <si>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</si>
  <si>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</si>
  <si>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ACADEMIA METROPOLITANA DE SEGURIDAD PÚBLICA DE LEÓN, GUANAJUATO (a)</t>
  </si>
  <si>
    <t>A. Dependencia o Unidad Administrativa 1 Academia Metropolitana de Seguridad Pública de León Guanajuato</t>
  </si>
  <si>
    <t xml:space="preserve">A. Dependencia o Unidad Administrativa 1 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</si>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</sst>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19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tabSelected="1" view="pageBreakPreview" zoomScaleNormal="78" zoomScaleSheetLayoutView="10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5703125" bestFit="1" customWidth="1"/>
    <col min="5" max="6" width="15.5703125" customWidth="1"/>
  </cols>
  <sheetData>
    <row r="1" spans="1:6" ht="41.1" customHeight="1" x14ac:dyDescent="0.25">
      <c r="A1" s="154" t="s">
        <v>0</v>
      </c>
      <c r="B1" s="155"/>
      <c r="C1" s="155"/>
      <c r="D1" s="155"/>
      <c r="E1" s="155"/>
      <c r="F1" s="156"/>
    </row>
    <row r="2" spans="1:6" ht="15" customHeight="1" x14ac:dyDescent="0.25">
      <c r="A2" s="109" t="s">
        <v>599</v>
      </c>
      <c r="B2" s="110"/>
      <c r="C2" s="110"/>
      <c r="D2" s="110"/>
      <c r="E2" s="110"/>
      <c r="F2" s="111"/>
    </row>
    <row r="3" spans="1:6" ht="15" customHeight="1" x14ac:dyDescent="0.25">
      <c r="A3" s="112" t="s">
        <v>1</v>
      </c>
      <c r="B3" s="113"/>
      <c r="C3" s="113"/>
      <c r="D3" s="113"/>
      <c r="E3" s="113"/>
      <c r="F3" s="114"/>
    </row>
    <row r="4" spans="1:6" ht="12.95" customHeight="1" x14ac:dyDescent="0.35">
      <c r="A4" s="112" t="s">
        <v>602</v>
      </c>
      <c r="B4" s="113"/>
      <c r="C4" s="113"/>
      <c r="D4" s="113"/>
      <c r="E4" s="113"/>
      <c r="F4" s="114"/>
    </row>
    <row r="5" spans="1:6" ht="12.95" customHeight="1" x14ac:dyDescent="0.35">
      <c r="A5" s="115" t="s">
        <v>2</v>
      </c>
      <c r="B5" s="116"/>
      <c r="C5" s="116"/>
      <c r="D5" s="116"/>
      <c r="E5" s="116"/>
      <c r="F5" s="117"/>
    </row>
    <row r="6" spans="1:6" ht="41.45" customHeight="1" x14ac:dyDescent="0.3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35">
      <c r="A7" s="43" t="s">
        <v>7</v>
      </c>
      <c r="B7" s="44"/>
      <c r="C7" s="44"/>
      <c r="D7" s="43" t="s">
        <v>8</v>
      </c>
      <c r="E7" s="44"/>
      <c r="F7" s="44"/>
    </row>
    <row r="8" spans="1:6" ht="14.45" x14ac:dyDescent="0.35">
      <c r="A8" s="2" t="s">
        <v>9</v>
      </c>
      <c r="B8" s="45"/>
      <c r="C8" s="45"/>
      <c r="D8" s="2" t="s">
        <v>10</v>
      </c>
      <c r="E8" s="45"/>
      <c r="F8" s="45"/>
    </row>
    <row r="9" spans="1:6" ht="14.45" x14ac:dyDescent="0.35">
      <c r="A9" s="46" t="s">
        <v>11</v>
      </c>
      <c r="B9" s="4">
        <f>SUM(B10:B16)</f>
        <v>7422693.2300000004</v>
      </c>
      <c r="C9" s="4">
        <f>SUM(C10:C16)</f>
        <v>12154704.189999999</v>
      </c>
      <c r="D9" s="3" t="s">
        <v>12</v>
      </c>
      <c r="E9" s="4">
        <f>SUM(E10:E18)</f>
        <v>2545639.2000000002</v>
      </c>
      <c r="F9" s="4">
        <f>SUM(F10:F18)</f>
        <v>4171827.7800000003</v>
      </c>
    </row>
    <row r="10" spans="1:6" ht="14.45" x14ac:dyDescent="0.35">
      <c r="A10" s="48" t="s">
        <v>13</v>
      </c>
      <c r="B10" s="47">
        <v>5000</v>
      </c>
      <c r="C10" s="47">
        <v>5000</v>
      </c>
      <c r="D10" s="48" t="s">
        <v>14</v>
      </c>
      <c r="E10" s="47">
        <v>0</v>
      </c>
      <c r="F10" s="47">
        <v>0</v>
      </c>
    </row>
    <row r="11" spans="1:6" x14ac:dyDescent="0.25">
      <c r="A11" s="48" t="s">
        <v>15</v>
      </c>
      <c r="B11" s="47">
        <v>7417693.2300000004</v>
      </c>
      <c r="C11" s="47">
        <v>12149704.189999999</v>
      </c>
      <c r="D11" s="48" t="s">
        <v>16</v>
      </c>
      <c r="E11" s="47">
        <v>2468161.27</v>
      </c>
      <c r="F11" s="47">
        <v>4079350.74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ht="14.45" x14ac:dyDescent="0.35">
      <c r="A13" s="48" t="s">
        <v>19</v>
      </c>
      <c r="B13" s="47">
        <v>0</v>
      </c>
      <c r="C13" s="47">
        <v>0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ht="14.45" x14ac:dyDescent="0.35">
      <c r="A16" s="48" t="s">
        <v>25</v>
      </c>
      <c r="B16" s="47">
        <v>0</v>
      </c>
      <c r="C16" s="47">
        <v>0</v>
      </c>
      <c r="D16" s="48" t="s">
        <v>26</v>
      </c>
      <c r="E16" s="47">
        <v>77261.929999999993</v>
      </c>
      <c r="F16" s="47">
        <v>92296.65</v>
      </c>
    </row>
    <row r="17" spans="1:6" ht="14.45" x14ac:dyDescent="0.35">
      <c r="A17" s="46" t="s">
        <v>27</v>
      </c>
      <c r="B17" s="4">
        <f>SUM(B18:B24)</f>
        <v>73873.22</v>
      </c>
      <c r="C17" s="4">
        <f>SUM(C18:C24)</f>
        <v>3042020.7600000002</v>
      </c>
      <c r="D17" s="48" t="s">
        <v>28</v>
      </c>
      <c r="E17" s="47">
        <v>0</v>
      </c>
      <c r="F17" s="47">
        <v>0</v>
      </c>
    </row>
    <row r="18" spans="1:6" ht="14.45" x14ac:dyDescent="0.35">
      <c r="A18" s="48" t="s">
        <v>29</v>
      </c>
      <c r="B18" s="47">
        <v>0</v>
      </c>
      <c r="C18" s="47">
        <v>0</v>
      </c>
      <c r="D18" s="48" t="s">
        <v>30</v>
      </c>
      <c r="E18" s="47">
        <v>216</v>
      </c>
      <c r="F18" s="47">
        <v>180.39</v>
      </c>
    </row>
    <row r="19" spans="1:6" ht="14.45" x14ac:dyDescent="0.35">
      <c r="A19" s="48" t="s">
        <v>31</v>
      </c>
      <c r="B19" s="47">
        <v>0</v>
      </c>
      <c r="C19" s="47">
        <v>0</v>
      </c>
      <c r="D19" s="3" t="s">
        <v>32</v>
      </c>
      <c r="E19" s="4">
        <f>SUM(E20:E22)</f>
        <v>0</v>
      </c>
      <c r="F19" s="4">
        <f>SUM(F20:F22)</f>
        <v>0</v>
      </c>
    </row>
    <row r="20" spans="1:6" ht="14.45" x14ac:dyDescent="0.35">
      <c r="A20" s="48" t="s">
        <v>33</v>
      </c>
      <c r="B20" s="47">
        <v>6998</v>
      </c>
      <c r="C20" s="47">
        <v>-68661.55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66875.22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3" t="s">
        <v>40</v>
      </c>
      <c r="E23" s="4">
        <f>E24+E25</f>
        <v>0</v>
      </c>
      <c r="F23" s="4">
        <f>F24+F25</f>
        <v>0</v>
      </c>
    </row>
    <row r="24" spans="1:6" x14ac:dyDescent="0.25">
      <c r="A24" s="48" t="s">
        <v>41</v>
      </c>
      <c r="B24" s="47">
        <v>0</v>
      </c>
      <c r="C24" s="47">
        <v>3110682.31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">
        <f>SUM(B26:B30)</f>
        <v>0</v>
      </c>
      <c r="C25" s="4">
        <f>SUM(C26:C30)</f>
        <v>0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0</v>
      </c>
      <c r="C26" s="47">
        <v>0</v>
      </c>
      <c r="D26" s="3" t="s">
        <v>46</v>
      </c>
      <c r="E26" s="4">
        <v>0</v>
      </c>
      <c r="F26" s="4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3" t="s">
        <v>48</v>
      </c>
      <c r="E27" s="4">
        <f>SUM(E28:E30)</f>
        <v>0</v>
      </c>
      <c r="F27" s="4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ht="14.45" x14ac:dyDescent="0.3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">
        <f>SUM(B32:B36)</f>
        <v>0</v>
      </c>
      <c r="C31" s="4">
        <f>SUM(C32:C36)</f>
        <v>0</v>
      </c>
      <c r="D31" s="3" t="s">
        <v>56</v>
      </c>
      <c r="E31" s="4">
        <f>SUM(E32:E37)</f>
        <v>0</v>
      </c>
      <c r="F31" s="4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">
        <v>0</v>
      </c>
      <c r="C37" s="4">
        <v>909610.99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">
        <f>SUM(B39:B40)</f>
        <v>0</v>
      </c>
      <c r="C38" s="4">
        <f>SUM(C39:C40)</f>
        <v>0</v>
      </c>
      <c r="D38" s="3" t="s">
        <v>70</v>
      </c>
      <c r="E38" s="4">
        <f>SUM(E39:E41)</f>
        <v>0</v>
      </c>
      <c r="F38" s="4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">
        <f>SUM(B42:B45)</f>
        <v>0</v>
      </c>
      <c r="C41" s="4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3" t="s">
        <v>78</v>
      </c>
      <c r="E42" s="4">
        <f>SUM(E43:E45)</f>
        <v>0</v>
      </c>
      <c r="F42" s="4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7496566.4500000002</v>
      </c>
      <c r="C47" s="4">
        <f>C9+C17+C25+C31+C37+C38+C41</f>
        <v>16106335.939999999</v>
      </c>
      <c r="D47" s="2" t="s">
        <v>86</v>
      </c>
      <c r="E47" s="4">
        <f>E9+E19+E23+E26+E27+E31+E38+E42</f>
        <v>2545639.2000000002</v>
      </c>
      <c r="F47" s="4">
        <f>F9+F19+F23+F26+F27+F31+F38+F42</f>
        <v>4171827.7800000003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3143002.81</v>
      </c>
      <c r="F50" s="47">
        <v>984950</v>
      </c>
    </row>
    <row r="51" spans="1:6" x14ac:dyDescent="0.25">
      <c r="A51" s="46" t="s">
        <v>91</v>
      </c>
      <c r="B51" s="47">
        <v>907500</v>
      </c>
      <c r="C51" s="47">
        <v>907500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37225413.409999996</v>
      </c>
      <c r="C52" s="47">
        <v>37225413.409999996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13585865.060000001</v>
      </c>
      <c r="C53" s="47">
        <v>10644579.84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1713170.14</v>
      </c>
      <c r="C54" s="47">
        <v>1686490.14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-10116955.34</v>
      </c>
      <c r="C55" s="47">
        <v>-8781841.6300000008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3143002.81</v>
      </c>
      <c r="F57" s="4">
        <f>SUM(F50:F55)</f>
        <v>984950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5688642.0099999998</v>
      </c>
      <c r="F59" s="4">
        <f>F47+F57</f>
        <v>5156777.78</v>
      </c>
    </row>
    <row r="60" spans="1:6" x14ac:dyDescent="0.25">
      <c r="A60" s="3" t="s">
        <v>106</v>
      </c>
      <c r="B60" s="4">
        <f>SUM(B50:B58)</f>
        <v>43314993.269999996</v>
      </c>
      <c r="C60" s="4">
        <f>SUM(C50:C58)</f>
        <v>41682141.759999998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50811559.719999999</v>
      </c>
      <c r="C62" s="4">
        <f>SUM(C47+C60)</f>
        <v>57788477.699999996</v>
      </c>
      <c r="D62" s="45"/>
      <c r="E62" s="49"/>
      <c r="F62" s="49"/>
    </row>
    <row r="63" spans="1:6" x14ac:dyDescent="0.25">
      <c r="A63" s="45"/>
      <c r="B63" s="45"/>
      <c r="C63" s="45"/>
      <c r="D63" s="2" t="s">
        <v>109</v>
      </c>
      <c r="E63" s="4">
        <f>SUM(E64:E66)</f>
        <v>36942832.619999997</v>
      </c>
      <c r="F63" s="4">
        <f>SUM(F64:F66)</f>
        <v>36942832.619999997</v>
      </c>
    </row>
    <row r="64" spans="1:6" x14ac:dyDescent="0.25">
      <c r="A64" s="45"/>
      <c r="B64" s="45"/>
      <c r="C64" s="45"/>
      <c r="D64" s="46" t="s">
        <v>110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111</v>
      </c>
      <c r="E65" s="47">
        <v>36942832.619999997</v>
      </c>
      <c r="F65" s="47">
        <v>36942832.619999997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2" t="s">
        <v>113</v>
      </c>
      <c r="E68" s="4">
        <f>SUM(E69:E73)</f>
        <v>8180085.089999998</v>
      </c>
      <c r="F68" s="4">
        <f>SUM(F69:F73)</f>
        <v>15688867.300000003</v>
      </c>
    </row>
    <row r="69" spans="1:6" x14ac:dyDescent="0.25">
      <c r="A69" s="52"/>
      <c r="B69" s="45"/>
      <c r="C69" s="45"/>
      <c r="D69" s="46" t="s">
        <v>114</v>
      </c>
      <c r="E69" s="47">
        <v>-3396500.7300000023</v>
      </c>
      <c r="F69" s="47">
        <v>-5981537.7499999981</v>
      </c>
    </row>
    <row r="70" spans="1:6" x14ac:dyDescent="0.25">
      <c r="A70" s="52"/>
      <c r="B70" s="45"/>
      <c r="C70" s="45"/>
      <c r="D70" s="46" t="s">
        <v>115</v>
      </c>
      <c r="E70" s="47">
        <v>11576585.82</v>
      </c>
      <c r="F70" s="47">
        <v>21670405.050000001</v>
      </c>
    </row>
    <row r="71" spans="1:6" x14ac:dyDescent="0.25">
      <c r="A71" s="52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2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2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2"/>
      <c r="B74" s="45"/>
      <c r="C74" s="45"/>
      <c r="D74" s="45"/>
      <c r="E74" s="49"/>
      <c r="F74" s="49"/>
    </row>
    <row r="75" spans="1:6" x14ac:dyDescent="0.25">
      <c r="A75" s="52"/>
      <c r="B75" s="45"/>
      <c r="C75" s="45"/>
      <c r="D75" s="2" t="s">
        <v>119</v>
      </c>
      <c r="E75" s="4">
        <f>E76+E77</f>
        <v>0</v>
      </c>
      <c r="F75" s="4">
        <f>F76+F77</f>
        <v>0</v>
      </c>
    </row>
    <row r="76" spans="1:6" x14ac:dyDescent="0.25">
      <c r="A76" s="52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2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2"/>
      <c r="B78" s="45"/>
      <c r="C78" s="45"/>
      <c r="D78" s="45"/>
      <c r="E78" s="49"/>
      <c r="F78" s="49"/>
    </row>
    <row r="79" spans="1:6" x14ac:dyDescent="0.25">
      <c r="A79" s="52"/>
      <c r="B79" s="45"/>
      <c r="C79" s="45"/>
      <c r="D79" s="2" t="s">
        <v>122</v>
      </c>
      <c r="E79" s="4">
        <f>E63+E68+E75</f>
        <v>45122917.709999993</v>
      </c>
      <c r="F79" s="4">
        <f>F63+F68+F75</f>
        <v>52631699.920000002</v>
      </c>
    </row>
    <row r="80" spans="1:6" x14ac:dyDescent="0.25">
      <c r="A80" s="52"/>
      <c r="B80" s="45"/>
      <c r="C80" s="45"/>
      <c r="D80" s="45"/>
      <c r="E80" s="49"/>
      <c r="F80" s="49"/>
    </row>
    <row r="81" spans="1:6" x14ac:dyDescent="0.25">
      <c r="A81" s="52"/>
      <c r="B81" s="45"/>
      <c r="C81" s="45"/>
      <c r="D81" s="2" t="s">
        <v>123</v>
      </c>
      <c r="E81" s="4">
        <f>E59+E79</f>
        <v>50811559.719999991</v>
      </c>
      <c r="F81" s="4">
        <f>F59+F79</f>
        <v>57788477.700000003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disablePrompts="1"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scale="35" fitToHeight="0" orientation="portrait" horizontalDpi="1200" verticalDpi="1200" r:id="rId1"/>
  <ignoredErrors>
    <ignoredError sqref="B9:C9 E9:F9 B48:C49 B38:C38 B47 B25:C25 B41:C41 B46:C46 B59:C59 E19:F19 E56:F63 E67:F68 E74:F81 C62 E23:F23 E26:F27 E31:F31 E38:F38 E42:F42 E46:F49 B61:C61 C60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view="pageBreakPreview" zoomScaleNormal="75" zoomScaleSheetLayoutView="100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42578125" bestFit="1" customWidth="1"/>
    <col min="7" max="7" width="19.5703125" bestFit="1" customWidth="1"/>
  </cols>
  <sheetData>
    <row r="1" spans="1:7" ht="41.1" customHeight="1" x14ac:dyDescent="0.35">
      <c r="A1" s="163" t="s">
        <v>452</v>
      </c>
      <c r="B1" s="155"/>
      <c r="C1" s="155"/>
      <c r="D1" s="155"/>
      <c r="E1" s="155"/>
      <c r="F1" s="155"/>
      <c r="G1" s="156"/>
    </row>
    <row r="2" spans="1:7" ht="14.45" x14ac:dyDescent="0.35">
      <c r="A2" s="175" t="str">
        <f>'Formato 1'!A2</f>
        <v>ACADEMIA METROPOLITANA DE SEGURIDAD PÚBLICA DE LEÓN, GUANAJUATO (a)</v>
      </c>
      <c r="B2" s="176"/>
      <c r="C2" s="176"/>
      <c r="D2" s="176"/>
      <c r="E2" s="176"/>
      <c r="F2" s="176"/>
      <c r="G2" s="177"/>
    </row>
    <row r="3" spans="1:7" ht="14.45" x14ac:dyDescent="0.35">
      <c r="A3" s="172" t="s">
        <v>453</v>
      </c>
      <c r="B3" s="173"/>
      <c r="C3" s="173"/>
      <c r="D3" s="173"/>
      <c r="E3" s="173"/>
      <c r="F3" s="173"/>
      <c r="G3" s="174"/>
    </row>
    <row r="4" spans="1:7" ht="14.45" x14ac:dyDescent="0.35">
      <c r="A4" s="172" t="s">
        <v>2</v>
      </c>
      <c r="B4" s="173"/>
      <c r="C4" s="173"/>
      <c r="D4" s="173"/>
      <c r="E4" s="173"/>
      <c r="F4" s="173"/>
      <c r="G4" s="174"/>
    </row>
    <row r="5" spans="1:7" ht="14.45" x14ac:dyDescent="0.35">
      <c r="A5" s="166" t="s">
        <v>454</v>
      </c>
      <c r="B5" s="167"/>
      <c r="C5" s="167"/>
      <c r="D5" s="167"/>
      <c r="E5" s="167"/>
      <c r="F5" s="167"/>
      <c r="G5" s="168"/>
    </row>
    <row r="6" spans="1:7" ht="30" x14ac:dyDescent="0.25">
      <c r="A6" s="138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25">
      <c r="A7" s="26" t="s">
        <v>462</v>
      </c>
      <c r="B7" s="118">
        <f>SUM(B8:B19)</f>
        <v>9825695</v>
      </c>
      <c r="C7" s="118">
        <f t="shared" ref="C7:G7" si="0">SUM(C8:C19)</f>
        <v>0</v>
      </c>
      <c r="D7" s="118">
        <f t="shared" si="0"/>
        <v>0</v>
      </c>
      <c r="E7" s="118">
        <f t="shared" si="0"/>
        <v>0</v>
      </c>
      <c r="F7" s="118">
        <f t="shared" si="0"/>
        <v>0</v>
      </c>
      <c r="G7" s="118">
        <f t="shared" si="0"/>
        <v>0</v>
      </c>
    </row>
    <row r="8" spans="1:7" x14ac:dyDescent="0.25">
      <c r="A8" s="57" t="s">
        <v>463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464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465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468</v>
      </c>
      <c r="B13" s="74">
        <v>9825695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469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470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471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472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473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474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ht="14.45" x14ac:dyDescent="0.35">
      <c r="A20" s="57" t="s">
        <v>475</v>
      </c>
      <c r="B20" s="74"/>
      <c r="C20" s="74"/>
      <c r="D20" s="74"/>
      <c r="E20" s="74"/>
      <c r="F20" s="74"/>
      <c r="G20" s="74"/>
    </row>
    <row r="21" spans="1:7" x14ac:dyDescent="0.25">
      <c r="A21" s="3" t="s">
        <v>476</v>
      </c>
      <c r="B21" s="118">
        <f>SUM(B22:B26)</f>
        <v>0</v>
      </c>
      <c r="C21" s="118">
        <f t="shared" ref="C21:G21" si="1">SUM(C22:C26)</f>
        <v>0</v>
      </c>
      <c r="D21" s="118">
        <f t="shared" si="1"/>
        <v>0</v>
      </c>
      <c r="E21" s="118">
        <f t="shared" si="1"/>
        <v>0</v>
      </c>
      <c r="F21" s="118">
        <f t="shared" si="1"/>
        <v>0</v>
      </c>
      <c r="G21" s="118">
        <f t="shared" si="1"/>
        <v>0</v>
      </c>
    </row>
    <row r="22" spans="1:7" x14ac:dyDescent="0.25">
      <c r="A22" s="57" t="s">
        <v>477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478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479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ht="14.45" x14ac:dyDescent="0.35">
      <c r="A27" s="76" t="s">
        <v>475</v>
      </c>
      <c r="B27" s="75"/>
      <c r="C27" s="75"/>
      <c r="D27" s="75"/>
      <c r="E27" s="75"/>
      <c r="F27" s="75"/>
      <c r="G27" s="75"/>
    </row>
    <row r="28" spans="1:7" x14ac:dyDescent="0.25">
      <c r="A28" s="3" t="s">
        <v>482</v>
      </c>
      <c r="B28" s="118">
        <f>SUM(B29)</f>
        <v>6766401</v>
      </c>
      <c r="C28" s="118">
        <f t="shared" ref="C28:G28" si="2">SUM(C29)</f>
        <v>0</v>
      </c>
      <c r="D28" s="118">
        <f t="shared" si="2"/>
        <v>0</v>
      </c>
      <c r="E28" s="118">
        <f t="shared" si="2"/>
        <v>0</v>
      </c>
      <c r="F28" s="118">
        <f t="shared" si="2"/>
        <v>0</v>
      </c>
      <c r="G28" s="118">
        <f t="shared" si="2"/>
        <v>0</v>
      </c>
    </row>
    <row r="29" spans="1:7" x14ac:dyDescent="0.25">
      <c r="A29" s="57" t="s">
        <v>483</v>
      </c>
      <c r="B29" s="75">
        <v>6766401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ht="14.45" x14ac:dyDescent="0.35">
      <c r="A30" s="45" t="s">
        <v>475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484</v>
      </c>
      <c r="B31" s="118">
        <f>B21+B7+B28</f>
        <v>16592096</v>
      </c>
      <c r="C31" s="118">
        <f t="shared" ref="C31:G31" si="3">C21+C7+C28</f>
        <v>0</v>
      </c>
      <c r="D31" s="118">
        <f t="shared" si="3"/>
        <v>0</v>
      </c>
      <c r="E31" s="118">
        <f t="shared" si="3"/>
        <v>0</v>
      </c>
      <c r="F31" s="118">
        <f t="shared" si="3"/>
        <v>0</v>
      </c>
      <c r="G31" s="118">
        <f t="shared" si="3"/>
        <v>0</v>
      </c>
    </row>
    <row r="32" spans="1:7" ht="14.45" customHeight="1" x14ac:dyDescent="0.35">
      <c r="A32" s="45"/>
      <c r="B32" s="140"/>
      <c r="C32" s="140"/>
      <c r="D32" s="140"/>
      <c r="E32" s="140"/>
      <c r="F32" s="140"/>
      <c r="G32" s="140"/>
    </row>
    <row r="33" spans="1:7" ht="14.45" x14ac:dyDescent="0.35">
      <c r="A33" s="143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41" t="s">
        <v>485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29.1" x14ac:dyDescent="0.35">
      <c r="A35" s="141" t="s">
        <v>299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3" t="s">
        <v>486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scale="45" fitToHeight="0" orientation="portrait" horizontalDpi="1200" verticalDpi="1200" r:id="rId1"/>
  <ignoredErrors>
    <ignoredError sqref="B7:G12 B14:G28 C13:G13 B30:G31 C29:G29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view="pageBreakPreview" zoomScaleNormal="75" zoomScaleSheetLayoutView="100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42578125" bestFit="1" customWidth="1"/>
    <col min="7" max="7" width="19.5703125" bestFit="1" customWidth="1"/>
  </cols>
  <sheetData>
    <row r="1" spans="1:7" ht="41.1" customHeight="1" x14ac:dyDescent="0.35">
      <c r="A1" s="163" t="s">
        <v>487</v>
      </c>
      <c r="B1" s="155"/>
      <c r="C1" s="155"/>
      <c r="D1" s="155"/>
      <c r="E1" s="155"/>
      <c r="F1" s="155"/>
      <c r="G1" s="156"/>
    </row>
    <row r="2" spans="1:7" ht="14.45" x14ac:dyDescent="0.35">
      <c r="A2" s="175" t="str">
        <f>'Formato 1'!A2</f>
        <v>ACADEMIA METROPOLITANA DE SEGURIDAD PÚBLICA DE LEÓN, GUANAJUATO (a)</v>
      </c>
      <c r="B2" s="176"/>
      <c r="C2" s="176"/>
      <c r="D2" s="176"/>
      <c r="E2" s="176"/>
      <c r="F2" s="176"/>
      <c r="G2" s="177"/>
    </row>
    <row r="3" spans="1:7" ht="14.45" x14ac:dyDescent="0.35">
      <c r="A3" s="172" t="s">
        <v>488</v>
      </c>
      <c r="B3" s="173"/>
      <c r="C3" s="173"/>
      <c r="D3" s="173"/>
      <c r="E3" s="173"/>
      <c r="F3" s="173"/>
      <c r="G3" s="174"/>
    </row>
    <row r="4" spans="1:7" ht="14.45" x14ac:dyDescent="0.35">
      <c r="A4" s="172" t="s">
        <v>2</v>
      </c>
      <c r="B4" s="173"/>
      <c r="C4" s="173"/>
      <c r="D4" s="173"/>
      <c r="E4" s="173"/>
      <c r="F4" s="173"/>
      <c r="G4" s="174"/>
    </row>
    <row r="5" spans="1:7" ht="14.45" x14ac:dyDescent="0.35">
      <c r="A5" s="166" t="s">
        <v>454</v>
      </c>
      <c r="B5" s="167"/>
      <c r="C5" s="167"/>
      <c r="D5" s="167"/>
      <c r="E5" s="167"/>
      <c r="F5" s="167"/>
      <c r="G5" s="168"/>
    </row>
    <row r="6" spans="1:7" ht="30" x14ac:dyDescent="0.25">
      <c r="A6" s="138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35">
      <c r="A7" s="26" t="s">
        <v>489</v>
      </c>
      <c r="B7" s="118">
        <f t="shared" ref="B7:G7" si="0">SUM(B8:B16)</f>
        <v>16592096</v>
      </c>
      <c r="C7" s="118">
        <f t="shared" si="0"/>
        <v>0</v>
      </c>
      <c r="D7" s="118">
        <f t="shared" si="0"/>
        <v>0</v>
      </c>
      <c r="E7" s="118">
        <f t="shared" si="0"/>
        <v>0</v>
      </c>
      <c r="F7" s="118">
        <f t="shared" si="0"/>
        <v>0</v>
      </c>
      <c r="G7" s="118">
        <f t="shared" si="0"/>
        <v>0</v>
      </c>
    </row>
    <row r="8" spans="1:7" x14ac:dyDescent="0.25">
      <c r="A8" s="57" t="s">
        <v>490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491</v>
      </c>
      <c r="B9" s="74">
        <v>7317292.2700000005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492</v>
      </c>
      <c r="B10" s="74">
        <v>8197998.1399999997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493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494</v>
      </c>
      <c r="B12" s="74">
        <v>1076805.5899999999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495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496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ht="14.45" x14ac:dyDescent="0.35">
      <c r="A17" s="57"/>
      <c r="B17" s="74"/>
      <c r="C17" s="74"/>
      <c r="D17" s="74"/>
      <c r="E17" s="74"/>
      <c r="F17" s="74"/>
      <c r="G17" s="74"/>
    </row>
    <row r="18" spans="1:7" ht="14.45" x14ac:dyDescent="0.35">
      <c r="A18" s="3" t="s">
        <v>499</v>
      </c>
      <c r="B18" s="118">
        <f>SUM(B19:B27)</f>
        <v>0</v>
      </c>
      <c r="C18" s="118">
        <f t="shared" ref="C18:G18" si="1">SUM(C19:C27)</f>
        <v>0</v>
      </c>
      <c r="D18" s="118">
        <f t="shared" si="1"/>
        <v>0</v>
      </c>
      <c r="E18" s="118">
        <f t="shared" si="1"/>
        <v>0</v>
      </c>
      <c r="F18" s="118">
        <f t="shared" si="1"/>
        <v>0</v>
      </c>
      <c r="G18" s="118">
        <f t="shared" si="1"/>
        <v>0</v>
      </c>
    </row>
    <row r="19" spans="1:7" x14ac:dyDescent="0.25">
      <c r="A19" s="57" t="s">
        <v>490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491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493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500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ht="14.45" x14ac:dyDescent="0.35">
      <c r="A28" s="45" t="s">
        <v>475</v>
      </c>
      <c r="B28" s="77"/>
      <c r="C28" s="77"/>
      <c r="D28" s="77"/>
      <c r="E28" s="77"/>
      <c r="F28" s="77"/>
      <c r="G28" s="77"/>
    </row>
    <row r="29" spans="1:7" ht="14.45" customHeight="1" x14ac:dyDescent="0.35">
      <c r="A29" s="3" t="s">
        <v>501</v>
      </c>
      <c r="B29" s="118">
        <f>B18+B7</f>
        <v>16592096</v>
      </c>
      <c r="C29" s="118">
        <f t="shared" ref="C29:G29" si="2">C18+C7</f>
        <v>0</v>
      </c>
      <c r="D29" s="118">
        <f t="shared" si="2"/>
        <v>0</v>
      </c>
      <c r="E29" s="118">
        <f t="shared" si="2"/>
        <v>0</v>
      </c>
      <c r="F29" s="118">
        <f t="shared" si="2"/>
        <v>0</v>
      </c>
      <c r="G29" s="118">
        <f t="shared" si="2"/>
        <v>0</v>
      </c>
    </row>
    <row r="30" spans="1:7" ht="14.45" x14ac:dyDescent="0.3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scale="45" fitToHeight="0" orientation="portrait" horizontalDpi="1200" verticalDpi="1200" r:id="rId1"/>
  <ignoredErrors>
    <ignoredError sqref="B7:G8 B27:G28 B18:G26 B29:G29 B11:G11 C9:G9 C10:G10 B13:G16 C12:G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1"/>
  <sheetViews>
    <sheetView showGridLines="0" view="pageBreakPreview" zoomScaleNormal="75" zoomScaleSheetLayoutView="100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42578125" bestFit="1" customWidth="1"/>
    <col min="7" max="7" width="19.5703125" bestFit="1" customWidth="1"/>
  </cols>
  <sheetData>
    <row r="1" spans="1:7" ht="41.1" customHeight="1" x14ac:dyDescent="0.35">
      <c r="A1" s="163" t="s">
        <v>502</v>
      </c>
      <c r="B1" s="155"/>
      <c r="C1" s="155"/>
      <c r="D1" s="155"/>
      <c r="E1" s="155"/>
      <c r="F1" s="155"/>
      <c r="G1" s="156"/>
    </row>
    <row r="2" spans="1:7" ht="14.45" x14ac:dyDescent="0.35">
      <c r="A2" s="175" t="str">
        <f>'Formato 1'!A2</f>
        <v>ACADEMIA METROPOLITANA DE SEGURIDAD PÚBLICA DE LEÓN, GUANAJUATO (a)</v>
      </c>
      <c r="B2" s="176"/>
      <c r="C2" s="176"/>
      <c r="D2" s="176"/>
      <c r="E2" s="176"/>
      <c r="F2" s="176"/>
      <c r="G2" s="177"/>
    </row>
    <row r="3" spans="1:7" ht="14.45" x14ac:dyDescent="0.35">
      <c r="A3" s="172" t="s">
        <v>503</v>
      </c>
      <c r="B3" s="173"/>
      <c r="C3" s="173"/>
      <c r="D3" s="173"/>
      <c r="E3" s="173"/>
      <c r="F3" s="173"/>
      <c r="G3" s="174"/>
    </row>
    <row r="4" spans="1:7" ht="14.45" x14ac:dyDescent="0.35">
      <c r="A4" s="172" t="s">
        <v>2</v>
      </c>
      <c r="B4" s="173"/>
      <c r="C4" s="173"/>
      <c r="D4" s="173"/>
      <c r="E4" s="173"/>
      <c r="F4" s="173"/>
      <c r="G4" s="174"/>
    </row>
    <row r="5" spans="1:7" ht="30" x14ac:dyDescent="0.25">
      <c r="A5" s="138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25">
      <c r="A6" s="26" t="s">
        <v>511</v>
      </c>
      <c r="B6" s="118">
        <f>SUM(B7:B18)</f>
        <v>13462257.48</v>
      </c>
      <c r="C6" s="118">
        <f t="shared" ref="C6:G6" si="0">SUM(C7:C18)</f>
        <v>85028542.599999994</v>
      </c>
      <c r="D6" s="118">
        <f t="shared" si="0"/>
        <v>57726986.450000003</v>
      </c>
      <c r="E6" s="118">
        <f t="shared" si="0"/>
        <v>7684364.0899999999</v>
      </c>
      <c r="F6" s="118">
        <f t="shared" si="0"/>
        <v>6975282.0600000005</v>
      </c>
      <c r="G6" s="118">
        <f t="shared" si="0"/>
        <v>13012716.439999999</v>
      </c>
    </row>
    <row r="7" spans="1:7" x14ac:dyDescent="0.25">
      <c r="A7" s="57" t="s">
        <v>463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466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467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169280.51</v>
      </c>
    </row>
    <row r="12" spans="1:7" x14ac:dyDescent="0.25">
      <c r="A12" s="57" t="s">
        <v>468</v>
      </c>
      <c r="B12" s="74">
        <v>13462257.48</v>
      </c>
      <c r="C12" s="74">
        <v>84910355.829999998</v>
      </c>
      <c r="D12" s="74">
        <v>57455844.07</v>
      </c>
      <c r="E12" s="74">
        <v>7434259.4900000002</v>
      </c>
      <c r="F12" s="74">
        <v>6882856.2000000002</v>
      </c>
      <c r="G12" s="74">
        <v>11129596.869999999</v>
      </c>
    </row>
    <row r="13" spans="1:7" x14ac:dyDescent="0.25">
      <c r="A13" s="58" t="s">
        <v>469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470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472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1713839.06</v>
      </c>
    </row>
    <row r="17" spans="1:7" x14ac:dyDescent="0.25">
      <c r="A17" s="57" t="s">
        <v>473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91" t="s">
        <v>474</v>
      </c>
      <c r="B18" s="74">
        <v>0</v>
      </c>
      <c r="C18" s="74">
        <v>118186.77</v>
      </c>
      <c r="D18" s="74">
        <v>271142.38</v>
      </c>
      <c r="E18" s="74">
        <v>250104.6</v>
      </c>
      <c r="F18" s="74">
        <v>92425.86</v>
      </c>
      <c r="G18" s="74">
        <v>0</v>
      </c>
    </row>
    <row r="19" spans="1:7" ht="14.45" x14ac:dyDescent="0.35">
      <c r="A19" s="57"/>
      <c r="B19" s="74"/>
      <c r="C19" s="74"/>
      <c r="D19" s="74"/>
      <c r="E19" s="74"/>
      <c r="F19" s="74"/>
      <c r="G19" s="74"/>
    </row>
    <row r="20" spans="1:7" ht="14.45" x14ac:dyDescent="0.35">
      <c r="A20" s="3" t="s">
        <v>512</v>
      </c>
      <c r="B20" s="118">
        <f>SUM(B21:B25)</f>
        <v>0</v>
      </c>
      <c r="C20" s="118">
        <f t="shared" ref="C20:G20" si="1">SUM(C21:C25)</f>
        <v>0</v>
      </c>
      <c r="D20" s="118">
        <f t="shared" si="1"/>
        <v>0</v>
      </c>
      <c r="E20" s="118">
        <f t="shared" si="1"/>
        <v>0</v>
      </c>
      <c r="F20" s="118">
        <f t="shared" si="1"/>
        <v>0</v>
      </c>
      <c r="G20" s="118">
        <f t="shared" si="1"/>
        <v>0</v>
      </c>
    </row>
    <row r="21" spans="1:7" x14ac:dyDescent="0.25">
      <c r="A21" s="57" t="s">
        <v>477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478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480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ht="14.45" x14ac:dyDescent="0.35">
      <c r="A26" s="76"/>
      <c r="B26" s="75"/>
      <c r="C26" s="75"/>
      <c r="D26" s="75"/>
      <c r="E26" s="75"/>
      <c r="F26" s="75"/>
      <c r="G26" s="75"/>
    </row>
    <row r="27" spans="1:7" ht="14.45" x14ac:dyDescent="0.35">
      <c r="A27" s="3" t="s">
        <v>513</v>
      </c>
      <c r="B27" s="118">
        <f>SUM(B28)</f>
        <v>0</v>
      </c>
      <c r="C27" s="118">
        <f t="shared" ref="C27:G27" si="2">SUM(C28)</f>
        <v>0</v>
      </c>
      <c r="D27" s="118">
        <f t="shared" si="2"/>
        <v>0</v>
      </c>
      <c r="E27" s="118">
        <f t="shared" si="2"/>
        <v>0</v>
      </c>
      <c r="F27" s="118">
        <f t="shared" si="2"/>
        <v>0</v>
      </c>
      <c r="G27" s="118">
        <f t="shared" si="2"/>
        <v>0</v>
      </c>
    </row>
    <row r="28" spans="1:7" ht="14.45" x14ac:dyDescent="0.35">
      <c r="A28" s="57" t="s">
        <v>295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ht="14.45" x14ac:dyDescent="0.35">
      <c r="A29" s="45"/>
      <c r="B29" s="77"/>
      <c r="C29" s="77"/>
      <c r="D29" s="77"/>
      <c r="E29" s="77"/>
      <c r="F29" s="77"/>
      <c r="G29" s="77"/>
    </row>
    <row r="30" spans="1:7" ht="14.45" customHeight="1" x14ac:dyDescent="0.35">
      <c r="A30" s="3" t="s">
        <v>514</v>
      </c>
      <c r="B30" s="118">
        <f>B20+B6+B27</f>
        <v>13462257.48</v>
      </c>
      <c r="C30" s="118">
        <f t="shared" ref="C30:G30" si="3">C20+C6+C27</f>
        <v>85028542.599999994</v>
      </c>
      <c r="D30" s="118">
        <f t="shared" si="3"/>
        <v>57726986.450000003</v>
      </c>
      <c r="E30" s="118">
        <f t="shared" si="3"/>
        <v>7684364.0899999999</v>
      </c>
      <c r="F30" s="118">
        <f t="shared" si="3"/>
        <v>6975282.0600000005</v>
      </c>
      <c r="G30" s="118">
        <f t="shared" si="3"/>
        <v>13012716.439999999</v>
      </c>
    </row>
    <row r="31" spans="1:7" ht="14.45" customHeight="1" x14ac:dyDescent="0.35">
      <c r="A31" s="45"/>
      <c r="B31" s="140"/>
      <c r="C31" s="140"/>
      <c r="D31" s="140"/>
      <c r="E31" s="140"/>
      <c r="F31" s="140"/>
      <c r="G31" s="140"/>
    </row>
    <row r="32" spans="1:7" ht="14.45" x14ac:dyDescent="0.35">
      <c r="A32" s="143" t="s">
        <v>297</v>
      </c>
      <c r="B32" s="52"/>
      <c r="C32" s="52"/>
      <c r="D32" s="52"/>
      <c r="E32" s="52"/>
      <c r="F32" s="52"/>
      <c r="G32" s="52"/>
    </row>
    <row r="33" spans="1:7" ht="30" x14ac:dyDescent="0.25">
      <c r="A33" s="141" t="s">
        <v>485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29.1" x14ac:dyDescent="0.35">
      <c r="A34" s="141" t="s">
        <v>299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486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515</v>
      </c>
    </row>
    <row r="39" spans="1:7" x14ac:dyDescent="0.25">
      <c r="A39" t="s">
        <v>516</v>
      </c>
    </row>
    <row r="41" spans="1:7" x14ac:dyDescent="0.25">
      <c r="B41" s="153"/>
      <c r="C41" s="153"/>
      <c r="D41" s="153"/>
      <c r="E41" s="153"/>
      <c r="F41" s="153"/>
      <c r="G41" s="153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scale="46" fitToHeight="0" orientation="portrait" horizontalDpi="1200" verticalDpi="1200" r:id="rId1"/>
  <ignoredErrors>
    <ignoredError sqref="B6:G10 B13:G15 B11:F11 B19:G30 G18 B17:G17 B16:F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2"/>
  <sheetViews>
    <sheetView showGridLines="0" view="pageBreakPreview" zoomScaleNormal="75" zoomScaleSheetLayoutView="100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42578125" bestFit="1" customWidth="1"/>
    <col min="7" max="7" width="19.5703125" bestFit="1" customWidth="1"/>
  </cols>
  <sheetData>
    <row r="1" spans="1:7" ht="41.1" customHeight="1" x14ac:dyDescent="0.35">
      <c r="A1" s="163" t="s">
        <v>517</v>
      </c>
      <c r="B1" s="155"/>
      <c r="C1" s="155"/>
      <c r="D1" s="155"/>
      <c r="E1" s="155"/>
      <c r="F1" s="155"/>
      <c r="G1" s="156"/>
    </row>
    <row r="2" spans="1:7" ht="14.45" x14ac:dyDescent="0.35">
      <c r="A2" s="175" t="str">
        <f>'Formato 1'!A2</f>
        <v>ACADEMIA METROPOLITANA DE SEGURIDAD PÚBLICA DE LEÓN, GUANAJUATO (a)</v>
      </c>
      <c r="B2" s="176"/>
      <c r="C2" s="176"/>
      <c r="D2" s="176"/>
      <c r="E2" s="176"/>
      <c r="F2" s="176"/>
      <c r="G2" s="177"/>
    </row>
    <row r="3" spans="1:7" ht="14.45" x14ac:dyDescent="0.35">
      <c r="A3" s="172" t="s">
        <v>518</v>
      </c>
      <c r="B3" s="173"/>
      <c r="C3" s="173"/>
      <c r="D3" s="173"/>
      <c r="E3" s="173"/>
      <c r="F3" s="173"/>
      <c r="G3" s="174"/>
    </row>
    <row r="4" spans="1:7" ht="14.45" x14ac:dyDescent="0.35">
      <c r="A4" s="172" t="s">
        <v>2</v>
      </c>
      <c r="B4" s="173"/>
      <c r="C4" s="173"/>
      <c r="D4" s="173"/>
      <c r="E4" s="173"/>
      <c r="F4" s="173"/>
      <c r="G4" s="174"/>
    </row>
    <row r="5" spans="1:7" ht="30" x14ac:dyDescent="0.25">
      <c r="A5" s="138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35">
      <c r="A6" s="26" t="s">
        <v>489</v>
      </c>
      <c r="B6" s="118">
        <f t="shared" ref="B6:G6" si="0">SUM(B7:B15)</f>
        <v>13387785.51</v>
      </c>
      <c r="C6" s="118">
        <f t="shared" si="0"/>
        <v>82904934.25</v>
      </c>
      <c r="D6" s="118">
        <f t="shared" si="0"/>
        <v>56726996.789999999</v>
      </c>
      <c r="E6" s="118">
        <f t="shared" si="0"/>
        <v>9735622.5300000012</v>
      </c>
      <c r="F6" s="118">
        <f t="shared" si="0"/>
        <v>9579364.2000000011</v>
      </c>
      <c r="G6" s="118">
        <f t="shared" si="0"/>
        <v>18042068.68</v>
      </c>
    </row>
    <row r="7" spans="1:7" x14ac:dyDescent="0.25">
      <c r="A7" s="57" t="s">
        <v>490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491</v>
      </c>
      <c r="B8" s="74">
        <v>2662293.6800000002</v>
      </c>
      <c r="C8" s="74">
        <v>3993462.5</v>
      </c>
      <c r="D8" s="74">
        <v>3387815.19</v>
      </c>
      <c r="E8" s="74">
        <v>3090168.77</v>
      </c>
      <c r="F8" s="74">
        <v>3993423.39</v>
      </c>
      <c r="G8" s="74">
        <v>6719119.4400000013</v>
      </c>
    </row>
    <row r="9" spans="1:7" x14ac:dyDescent="0.25">
      <c r="A9" s="57" t="s">
        <v>492</v>
      </c>
      <c r="B9" s="74">
        <v>10681337.140000001</v>
      </c>
      <c r="C9" s="74">
        <v>76532295.439999998</v>
      </c>
      <c r="D9" s="74">
        <v>52199876.289999999</v>
      </c>
      <c r="E9" s="74">
        <v>5222118.55</v>
      </c>
      <c r="F9" s="74">
        <v>5021207.09</v>
      </c>
      <c r="G9" s="74">
        <v>8354984.0200000005</v>
      </c>
    </row>
    <row r="10" spans="1:7" x14ac:dyDescent="0.25">
      <c r="A10" s="57" t="s">
        <v>493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494</v>
      </c>
      <c r="B11" s="74">
        <v>44154.69</v>
      </c>
      <c r="C11" s="74">
        <v>2379176.31</v>
      </c>
      <c r="D11" s="74">
        <v>1139305.31</v>
      </c>
      <c r="E11" s="74">
        <v>1423335.21</v>
      </c>
      <c r="F11" s="74">
        <v>564733.72</v>
      </c>
      <c r="G11" s="74">
        <v>2967965.2199999997</v>
      </c>
    </row>
    <row r="12" spans="1:7" x14ac:dyDescent="0.25">
      <c r="A12" s="57" t="s">
        <v>495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496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497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ht="14.45" x14ac:dyDescent="0.35">
      <c r="A16" s="57"/>
      <c r="B16" s="74"/>
      <c r="C16" s="74"/>
      <c r="D16" s="74"/>
      <c r="E16" s="74"/>
      <c r="F16" s="74"/>
      <c r="G16" s="74"/>
    </row>
    <row r="17" spans="1:7" ht="14.45" x14ac:dyDescent="0.35">
      <c r="A17" s="3" t="s">
        <v>499</v>
      </c>
      <c r="B17" s="118">
        <f>SUM(B18:B26)</f>
        <v>0</v>
      </c>
      <c r="C17" s="118">
        <f t="shared" ref="C17:G17" si="1">SUM(C18:C26)</f>
        <v>0</v>
      </c>
      <c r="D17" s="118">
        <f t="shared" si="1"/>
        <v>0</v>
      </c>
      <c r="E17" s="118">
        <f t="shared" si="1"/>
        <v>0</v>
      </c>
      <c r="F17" s="118">
        <f t="shared" si="1"/>
        <v>0</v>
      </c>
      <c r="G17" s="118">
        <f t="shared" si="1"/>
        <v>0</v>
      </c>
    </row>
    <row r="18" spans="1:7" x14ac:dyDescent="0.25">
      <c r="A18" s="57" t="s">
        <v>490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491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494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ht="14.45" x14ac:dyDescent="0.35">
      <c r="A27" s="45" t="s">
        <v>475</v>
      </c>
      <c r="B27" s="77"/>
      <c r="C27" s="77"/>
      <c r="D27" s="77"/>
      <c r="E27" s="77"/>
      <c r="F27" s="77"/>
      <c r="G27" s="77"/>
    </row>
    <row r="28" spans="1:7" ht="14.45" customHeight="1" x14ac:dyDescent="0.35">
      <c r="A28" s="3" t="s">
        <v>501</v>
      </c>
      <c r="B28" s="118">
        <f>B17+B6</f>
        <v>13387785.51</v>
      </c>
      <c r="C28" s="118">
        <f t="shared" ref="C28:G28" si="2">C17+C6</f>
        <v>82904934.25</v>
      </c>
      <c r="D28" s="118">
        <f t="shared" si="2"/>
        <v>56726996.789999999</v>
      </c>
      <c r="E28" s="118">
        <f t="shared" si="2"/>
        <v>9735622.5300000012</v>
      </c>
      <c r="F28" s="118">
        <f t="shared" si="2"/>
        <v>9579364.2000000011</v>
      </c>
      <c r="G28" s="118">
        <f t="shared" si="2"/>
        <v>18042068.68</v>
      </c>
    </row>
    <row r="29" spans="1:7" ht="14.45" x14ac:dyDescent="0.35">
      <c r="A29" s="53"/>
      <c r="B29" s="53"/>
      <c r="C29" s="53"/>
      <c r="D29" s="53"/>
      <c r="E29" s="53"/>
      <c r="F29" s="53"/>
      <c r="G29" s="53"/>
    </row>
    <row r="31" spans="1:7" ht="14.45" x14ac:dyDescent="0.35">
      <c r="A31" t="s">
        <v>519</v>
      </c>
    </row>
    <row r="32" spans="1:7" x14ac:dyDescent="0.25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scale="62" fitToHeight="0" orientation="landscape" horizontalDpi="1200" verticalDpi="1200" r:id="rId1"/>
  <ignoredErrors>
    <ignoredError sqref="B6:G7 B10:G10 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view="pageBreakPreview" zoomScaleNormal="75" zoomScaleSheetLayoutView="100" workbookViewId="0">
      <selection sqref="A1:F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42578125" bestFit="1" customWidth="1"/>
    <col min="6" max="6" width="22.140625" customWidth="1"/>
  </cols>
  <sheetData>
    <row r="1" spans="1:6" ht="41.1" customHeight="1" x14ac:dyDescent="0.25">
      <c r="A1" s="163" t="s">
        <v>521</v>
      </c>
      <c r="B1" s="155"/>
      <c r="C1" s="155"/>
      <c r="D1" s="155"/>
      <c r="E1" s="155"/>
      <c r="F1" s="155"/>
    </row>
    <row r="2" spans="1:6" ht="14.45" x14ac:dyDescent="0.35">
      <c r="A2" s="175" t="str">
        <f>'Formato 1'!A2</f>
        <v>ACADEMIA METROPOLITANA DE SEGURIDAD PÚBLICA DE LEÓN, GUANAJUATO (a)</v>
      </c>
      <c r="B2" s="176"/>
      <c r="C2" s="176"/>
      <c r="D2" s="176"/>
      <c r="E2" s="176"/>
      <c r="F2" s="177"/>
    </row>
    <row r="3" spans="1:6" ht="14.45" x14ac:dyDescent="0.35">
      <c r="A3" s="172" t="s">
        <v>522</v>
      </c>
      <c r="B3" s="173"/>
      <c r="C3" s="173"/>
      <c r="D3" s="173"/>
      <c r="E3" s="173"/>
      <c r="F3" s="174"/>
    </row>
    <row r="4" spans="1:6" ht="29.1" x14ac:dyDescent="0.35">
      <c r="A4" s="138" t="s">
        <v>504</v>
      </c>
      <c r="B4" s="7" t="s">
        <v>523</v>
      </c>
      <c r="C4" s="33" t="s">
        <v>524</v>
      </c>
      <c r="D4" s="33" t="s">
        <v>525</v>
      </c>
      <c r="E4" s="33" t="s">
        <v>526</v>
      </c>
      <c r="F4" s="33" t="s">
        <v>527</v>
      </c>
    </row>
    <row r="5" spans="1:6" ht="15.75" customHeight="1" x14ac:dyDescent="0.35">
      <c r="A5" s="142" t="s">
        <v>528</v>
      </c>
      <c r="B5" s="147"/>
      <c r="C5" s="147"/>
      <c r="D5" s="147"/>
      <c r="E5" s="147"/>
      <c r="F5" s="147"/>
    </row>
    <row r="6" spans="1:6" ht="30" x14ac:dyDescent="0.25">
      <c r="A6" s="145" t="s">
        <v>529</v>
      </c>
      <c r="B6" s="144">
        <v>0</v>
      </c>
      <c r="C6" s="144">
        <v>0</v>
      </c>
      <c r="D6" s="144">
        <v>0</v>
      </c>
      <c r="E6" s="144">
        <v>0</v>
      </c>
      <c r="F6" s="144">
        <v>0</v>
      </c>
    </row>
    <row r="7" spans="1:6" ht="15.75" customHeight="1" x14ac:dyDescent="0.25">
      <c r="A7" s="145" t="s">
        <v>530</v>
      </c>
      <c r="B7" s="144">
        <v>0</v>
      </c>
      <c r="C7" s="144">
        <v>0</v>
      </c>
      <c r="D7" s="144">
        <v>0</v>
      </c>
      <c r="E7" s="144">
        <v>0</v>
      </c>
      <c r="F7" s="144">
        <v>0</v>
      </c>
    </row>
    <row r="8" spans="1:6" ht="14.45" x14ac:dyDescent="0.35">
      <c r="A8" s="146"/>
      <c r="B8" s="144"/>
      <c r="C8" s="144"/>
      <c r="D8" s="144"/>
      <c r="E8" s="144"/>
      <c r="F8" s="144"/>
    </row>
    <row r="9" spans="1:6" x14ac:dyDescent="0.25">
      <c r="A9" s="150" t="s">
        <v>531</v>
      </c>
      <c r="B9" s="144"/>
      <c r="C9" s="144"/>
      <c r="D9" s="144"/>
      <c r="E9" s="144"/>
      <c r="F9" s="144"/>
    </row>
    <row r="10" spans="1:6" ht="14.45" x14ac:dyDescent="0.35">
      <c r="A10" s="145" t="s">
        <v>532</v>
      </c>
      <c r="B10" s="144">
        <v>0</v>
      </c>
      <c r="C10" s="144">
        <v>0</v>
      </c>
      <c r="D10" s="144">
        <v>0</v>
      </c>
      <c r="E10" s="144">
        <v>0</v>
      </c>
      <c r="F10" s="144">
        <v>0</v>
      </c>
    </row>
    <row r="11" spans="1:6" x14ac:dyDescent="0.25">
      <c r="A11" s="66" t="s">
        <v>533</v>
      </c>
      <c r="B11" s="144">
        <v>0</v>
      </c>
      <c r="C11" s="144">
        <v>0</v>
      </c>
      <c r="D11" s="144">
        <v>0</v>
      </c>
      <c r="E11" s="144">
        <v>0</v>
      </c>
      <c r="F11" s="144">
        <v>0</v>
      </c>
    </row>
    <row r="12" spans="1:6" x14ac:dyDescent="0.25">
      <c r="A12" s="66" t="s">
        <v>534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</row>
    <row r="13" spans="1:6" ht="14.45" x14ac:dyDescent="0.35">
      <c r="A13" s="66" t="s">
        <v>535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</row>
    <row r="14" spans="1:6" ht="14.45" x14ac:dyDescent="0.35">
      <c r="A14" s="145" t="s">
        <v>536</v>
      </c>
      <c r="B14" s="144">
        <v>0</v>
      </c>
      <c r="C14" s="144">
        <v>0</v>
      </c>
      <c r="D14" s="144">
        <v>0</v>
      </c>
      <c r="E14" s="144">
        <v>0</v>
      </c>
      <c r="F14" s="144">
        <v>0</v>
      </c>
    </row>
    <row r="15" spans="1:6" x14ac:dyDescent="0.25">
      <c r="A15" s="66" t="s">
        <v>533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</row>
    <row r="16" spans="1:6" x14ac:dyDescent="0.25">
      <c r="A16" s="66" t="s">
        <v>534</v>
      </c>
      <c r="B16" s="144">
        <v>0</v>
      </c>
      <c r="C16" s="144">
        <v>0</v>
      </c>
      <c r="D16" s="144">
        <v>0</v>
      </c>
      <c r="E16" s="144">
        <v>0</v>
      </c>
      <c r="F16" s="144">
        <v>0</v>
      </c>
    </row>
    <row r="17" spans="1:6" ht="14.45" x14ac:dyDescent="0.35">
      <c r="A17" s="66" t="s">
        <v>535</v>
      </c>
      <c r="B17" s="144">
        <v>0</v>
      </c>
      <c r="C17" s="144">
        <v>0</v>
      </c>
      <c r="D17" s="144">
        <v>0</v>
      </c>
      <c r="E17" s="144">
        <v>0</v>
      </c>
      <c r="F17" s="144">
        <v>0</v>
      </c>
    </row>
    <row r="18" spans="1:6" ht="14.45" x14ac:dyDescent="0.35">
      <c r="A18" s="145" t="s">
        <v>537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</row>
    <row r="19" spans="1:6" x14ac:dyDescent="0.25">
      <c r="A19" s="145" t="s">
        <v>538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</row>
    <row r="20" spans="1:6" x14ac:dyDescent="0.25">
      <c r="A20" s="145" t="s">
        <v>539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</row>
    <row r="21" spans="1:6" x14ac:dyDescent="0.25">
      <c r="A21" s="145" t="s">
        <v>540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</row>
    <row r="22" spans="1:6" ht="14.45" x14ac:dyDescent="0.35">
      <c r="A22" s="145" t="s">
        <v>541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</row>
    <row r="23" spans="1:6" ht="14.45" x14ac:dyDescent="0.35">
      <c r="A23" s="145" t="s">
        <v>542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</row>
    <row r="24" spans="1:6" x14ac:dyDescent="0.25">
      <c r="A24" s="145" t="s">
        <v>543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</row>
    <row r="25" spans="1:6" ht="14.45" x14ac:dyDescent="0.35">
      <c r="A25" s="145" t="s">
        <v>544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</row>
    <row r="26" spans="1:6" ht="14.45" x14ac:dyDescent="0.35">
      <c r="A26" s="146"/>
      <c r="B26" s="149"/>
      <c r="C26" s="149"/>
      <c r="D26" s="149"/>
      <c r="E26" s="149"/>
      <c r="F26" s="149"/>
    </row>
    <row r="27" spans="1:6" ht="14.45" customHeight="1" x14ac:dyDescent="0.35">
      <c r="A27" s="150" t="s">
        <v>545</v>
      </c>
      <c r="B27" s="148"/>
      <c r="C27" s="148"/>
      <c r="D27" s="148"/>
      <c r="E27" s="148"/>
      <c r="F27" s="148"/>
    </row>
    <row r="28" spans="1:6" ht="14.45" x14ac:dyDescent="0.35">
      <c r="A28" s="145" t="s">
        <v>546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</row>
    <row r="29" spans="1:6" ht="14.45" x14ac:dyDescent="0.35">
      <c r="A29" s="141"/>
      <c r="B29" s="52"/>
      <c r="C29" s="52"/>
      <c r="D29" s="52"/>
      <c r="E29" s="52"/>
      <c r="F29" s="52"/>
    </row>
    <row r="30" spans="1:6" x14ac:dyDescent="0.25">
      <c r="A30" s="151" t="s">
        <v>547</v>
      </c>
      <c r="B30" s="52"/>
      <c r="C30" s="52"/>
      <c r="D30" s="52"/>
      <c r="E30" s="52"/>
      <c r="F30" s="52"/>
    </row>
    <row r="31" spans="1:6" ht="14.45" x14ac:dyDescent="0.35">
      <c r="A31" s="152" t="s">
        <v>532</v>
      </c>
      <c r="B31" s="144">
        <v>0</v>
      </c>
      <c r="C31" s="144">
        <v>0</v>
      </c>
      <c r="D31" s="144">
        <v>0</v>
      </c>
      <c r="E31" s="144">
        <v>0</v>
      </c>
      <c r="F31" s="144">
        <v>0</v>
      </c>
    </row>
    <row r="32" spans="1:6" ht="14.45" x14ac:dyDescent="0.35">
      <c r="A32" s="152" t="s">
        <v>536</v>
      </c>
      <c r="B32" s="144">
        <v>0</v>
      </c>
      <c r="C32" s="144">
        <v>0</v>
      </c>
      <c r="D32" s="144">
        <v>0</v>
      </c>
      <c r="E32" s="144">
        <v>0</v>
      </c>
      <c r="F32" s="144">
        <v>0</v>
      </c>
    </row>
    <row r="33" spans="1:6" ht="14.45" x14ac:dyDescent="0.35">
      <c r="A33" s="152" t="s">
        <v>548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</row>
    <row r="34" spans="1:6" ht="14.45" x14ac:dyDescent="0.35">
      <c r="A34" s="141"/>
      <c r="B34" s="52"/>
      <c r="C34" s="52"/>
      <c r="D34" s="52"/>
      <c r="E34" s="52"/>
      <c r="F34" s="52"/>
    </row>
    <row r="35" spans="1:6" x14ac:dyDescent="0.25">
      <c r="A35" s="151" t="s">
        <v>549</v>
      </c>
      <c r="B35" s="52"/>
      <c r="C35" s="52"/>
      <c r="D35" s="52"/>
      <c r="E35" s="52"/>
      <c r="F35" s="52"/>
    </row>
    <row r="36" spans="1:6" x14ac:dyDescent="0.25">
      <c r="A36" s="152" t="s">
        <v>550</v>
      </c>
      <c r="B36" s="144">
        <v>0</v>
      </c>
      <c r="C36" s="144">
        <v>0</v>
      </c>
      <c r="D36" s="144">
        <v>0</v>
      </c>
      <c r="E36" s="144">
        <v>0</v>
      </c>
      <c r="F36" s="144">
        <v>0</v>
      </c>
    </row>
    <row r="37" spans="1:6" x14ac:dyDescent="0.25">
      <c r="A37" s="152" t="s">
        <v>551</v>
      </c>
      <c r="B37" s="144">
        <v>0</v>
      </c>
      <c r="C37" s="144">
        <v>0</v>
      </c>
      <c r="D37" s="144">
        <v>0</v>
      </c>
      <c r="E37" s="144">
        <v>0</v>
      </c>
      <c r="F37" s="144">
        <v>0</v>
      </c>
    </row>
    <row r="38" spans="1:6" x14ac:dyDescent="0.25">
      <c r="A38" s="152" t="s">
        <v>552</v>
      </c>
      <c r="B38" s="144">
        <v>0</v>
      </c>
      <c r="C38" s="144">
        <v>0</v>
      </c>
      <c r="D38" s="144">
        <v>0</v>
      </c>
      <c r="E38" s="144">
        <v>0</v>
      </c>
      <c r="F38" s="144">
        <v>0</v>
      </c>
    </row>
    <row r="39" spans="1:6" x14ac:dyDescent="0.25">
      <c r="A39" s="141"/>
      <c r="B39" s="52"/>
      <c r="C39" s="52"/>
      <c r="D39" s="52"/>
      <c r="E39" s="52"/>
      <c r="F39" s="52"/>
    </row>
    <row r="40" spans="1:6" x14ac:dyDescent="0.25">
      <c r="A40" s="151" t="s">
        <v>553</v>
      </c>
      <c r="B40" s="52"/>
      <c r="C40" s="52"/>
      <c r="D40" s="52"/>
      <c r="E40" s="52"/>
      <c r="F40" s="52"/>
    </row>
    <row r="41" spans="1:6" x14ac:dyDescent="0.25">
      <c r="A41" s="141"/>
      <c r="B41" s="52"/>
      <c r="C41" s="52"/>
      <c r="D41" s="52"/>
      <c r="E41" s="52"/>
      <c r="F41" s="52"/>
    </row>
    <row r="42" spans="1:6" x14ac:dyDescent="0.25">
      <c r="A42" s="151" t="s">
        <v>554</v>
      </c>
      <c r="B42" s="52"/>
      <c r="C42" s="52"/>
      <c r="D42" s="52"/>
      <c r="E42" s="52"/>
      <c r="F42" s="52"/>
    </row>
    <row r="43" spans="1:6" x14ac:dyDescent="0.25">
      <c r="A43" s="152" t="s">
        <v>555</v>
      </c>
      <c r="B43" s="144">
        <v>0</v>
      </c>
      <c r="C43" s="144">
        <v>0</v>
      </c>
      <c r="D43" s="144">
        <v>0</v>
      </c>
      <c r="E43" s="144">
        <v>0</v>
      </c>
      <c r="F43" s="144">
        <v>0</v>
      </c>
    </row>
    <row r="44" spans="1:6" x14ac:dyDescent="0.25">
      <c r="A44" s="152" t="s">
        <v>556</v>
      </c>
      <c r="B44" s="144">
        <v>0</v>
      </c>
      <c r="C44" s="144">
        <v>0</v>
      </c>
      <c r="D44" s="144">
        <v>0</v>
      </c>
      <c r="E44" s="144">
        <v>0</v>
      </c>
      <c r="F44" s="144">
        <v>0</v>
      </c>
    </row>
    <row r="45" spans="1:6" x14ac:dyDescent="0.25">
      <c r="A45" s="152" t="s">
        <v>557</v>
      </c>
      <c r="B45" s="144">
        <v>0</v>
      </c>
      <c r="C45" s="144">
        <v>0</v>
      </c>
      <c r="D45" s="144">
        <v>0</v>
      </c>
      <c r="E45" s="144">
        <v>0</v>
      </c>
      <c r="F45" s="144">
        <v>0</v>
      </c>
    </row>
    <row r="46" spans="1:6" x14ac:dyDescent="0.25">
      <c r="A46" s="141"/>
      <c r="B46" s="52"/>
      <c r="C46" s="52"/>
      <c r="D46" s="52"/>
      <c r="E46" s="52"/>
      <c r="F46" s="52"/>
    </row>
    <row r="47" spans="1:6" ht="30" x14ac:dyDescent="0.25">
      <c r="A47" s="151" t="s">
        <v>558</v>
      </c>
      <c r="B47" s="52"/>
      <c r="C47" s="52"/>
      <c r="D47" s="52"/>
      <c r="E47" s="52"/>
      <c r="F47" s="52"/>
    </row>
    <row r="48" spans="1:6" x14ac:dyDescent="0.25">
      <c r="A48" s="152" t="s">
        <v>556</v>
      </c>
      <c r="B48" s="144">
        <v>0</v>
      </c>
      <c r="C48" s="144">
        <v>0</v>
      </c>
      <c r="D48" s="144">
        <v>0</v>
      </c>
      <c r="E48" s="144">
        <v>0</v>
      </c>
      <c r="F48" s="144">
        <v>0</v>
      </c>
    </row>
    <row r="49" spans="1:6" x14ac:dyDescent="0.25">
      <c r="A49" s="152" t="s">
        <v>557</v>
      </c>
      <c r="B49" s="144">
        <v>0</v>
      </c>
      <c r="C49" s="144">
        <v>0</v>
      </c>
      <c r="D49" s="144">
        <v>0</v>
      </c>
      <c r="E49" s="144">
        <v>0</v>
      </c>
      <c r="F49" s="144">
        <v>0</v>
      </c>
    </row>
    <row r="50" spans="1:6" x14ac:dyDescent="0.25">
      <c r="A50" s="141"/>
      <c r="B50" s="52"/>
      <c r="C50" s="52"/>
      <c r="D50" s="52"/>
      <c r="E50" s="52"/>
      <c r="F50" s="52"/>
    </row>
    <row r="51" spans="1:6" x14ac:dyDescent="0.25">
      <c r="A51" s="151" t="s">
        <v>559</v>
      </c>
      <c r="B51" s="52"/>
      <c r="C51" s="52"/>
      <c r="D51" s="52"/>
      <c r="E51" s="52"/>
      <c r="F51" s="52"/>
    </row>
    <row r="52" spans="1:6" x14ac:dyDescent="0.25">
      <c r="A52" s="152" t="s">
        <v>556</v>
      </c>
      <c r="B52" s="144">
        <v>0</v>
      </c>
      <c r="C52" s="144">
        <v>0</v>
      </c>
      <c r="D52" s="144">
        <v>0</v>
      </c>
      <c r="E52" s="144">
        <v>0</v>
      </c>
      <c r="F52" s="144">
        <v>0</v>
      </c>
    </row>
    <row r="53" spans="1:6" x14ac:dyDescent="0.25">
      <c r="A53" s="152" t="s">
        <v>557</v>
      </c>
      <c r="B53" s="144">
        <v>0</v>
      </c>
      <c r="C53" s="144">
        <v>0</v>
      </c>
      <c r="D53" s="144">
        <v>0</v>
      </c>
      <c r="E53" s="144">
        <v>0</v>
      </c>
      <c r="F53" s="144">
        <v>0</v>
      </c>
    </row>
    <row r="54" spans="1:6" x14ac:dyDescent="0.25">
      <c r="A54" s="152" t="s">
        <v>560</v>
      </c>
      <c r="B54" s="144">
        <v>0</v>
      </c>
      <c r="C54" s="144">
        <v>0</v>
      </c>
      <c r="D54" s="144">
        <v>0</v>
      </c>
      <c r="E54" s="144">
        <v>0</v>
      </c>
      <c r="F54" s="144">
        <v>0</v>
      </c>
    </row>
    <row r="55" spans="1:6" x14ac:dyDescent="0.25">
      <c r="A55" s="141"/>
      <c r="B55" s="52"/>
      <c r="C55" s="52"/>
      <c r="D55" s="52"/>
      <c r="E55" s="52"/>
      <c r="F55" s="52"/>
    </row>
    <row r="56" spans="1:6" x14ac:dyDescent="0.25">
      <c r="A56" s="151" t="s">
        <v>561</v>
      </c>
      <c r="B56" s="52"/>
      <c r="C56" s="52"/>
      <c r="D56" s="52"/>
      <c r="E56" s="52"/>
      <c r="F56" s="52"/>
    </row>
    <row r="57" spans="1:6" x14ac:dyDescent="0.25">
      <c r="A57" s="152" t="s">
        <v>556</v>
      </c>
      <c r="B57" s="144">
        <v>0</v>
      </c>
      <c r="C57" s="144">
        <v>0</v>
      </c>
      <c r="D57" s="144">
        <v>0</v>
      </c>
      <c r="E57" s="144">
        <v>0</v>
      </c>
      <c r="F57" s="144">
        <v>0</v>
      </c>
    </row>
    <row r="58" spans="1:6" x14ac:dyDescent="0.25">
      <c r="A58" s="152" t="s">
        <v>557</v>
      </c>
      <c r="B58" s="144">
        <v>0</v>
      </c>
      <c r="C58" s="144">
        <v>0</v>
      </c>
      <c r="D58" s="144">
        <v>0</v>
      </c>
      <c r="E58" s="144">
        <v>0</v>
      </c>
      <c r="F58" s="144">
        <v>0</v>
      </c>
    </row>
    <row r="59" spans="1:6" x14ac:dyDescent="0.25">
      <c r="A59" s="141"/>
      <c r="B59" s="52"/>
      <c r="C59" s="52"/>
      <c r="D59" s="52"/>
      <c r="E59" s="52"/>
      <c r="F59" s="52"/>
    </row>
    <row r="60" spans="1:6" x14ac:dyDescent="0.25">
      <c r="A60" s="151" t="s">
        <v>562</v>
      </c>
      <c r="B60" s="52"/>
      <c r="C60" s="52"/>
      <c r="D60" s="52"/>
      <c r="E60" s="52"/>
      <c r="F60" s="52"/>
    </row>
    <row r="61" spans="1:6" x14ac:dyDescent="0.25">
      <c r="A61" s="152" t="s">
        <v>563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</row>
    <row r="62" spans="1:6" x14ac:dyDescent="0.25">
      <c r="A62" s="152" t="s">
        <v>564</v>
      </c>
      <c r="B62" s="144">
        <v>0</v>
      </c>
      <c r="C62" s="144">
        <v>0</v>
      </c>
      <c r="D62" s="144">
        <v>0</v>
      </c>
      <c r="E62" s="144">
        <v>0</v>
      </c>
      <c r="F62" s="144">
        <v>0</v>
      </c>
    </row>
    <row r="63" spans="1:6" x14ac:dyDescent="0.25">
      <c r="A63" s="141"/>
      <c r="B63" s="140"/>
      <c r="C63" s="140"/>
      <c r="D63" s="140"/>
      <c r="E63" s="140"/>
      <c r="F63" s="140"/>
    </row>
    <row r="64" spans="1:6" x14ac:dyDescent="0.25">
      <c r="A64" s="151" t="s">
        <v>565</v>
      </c>
      <c r="B64" s="140"/>
      <c r="C64" s="140"/>
      <c r="D64" s="140"/>
      <c r="E64" s="140"/>
      <c r="F64" s="140"/>
    </row>
    <row r="65" spans="1:6" x14ac:dyDescent="0.25">
      <c r="A65" s="152" t="s">
        <v>566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</row>
    <row r="66" spans="1:6" x14ac:dyDescent="0.25">
      <c r="A66" s="152" t="s">
        <v>567</v>
      </c>
      <c r="B66" s="144">
        <v>0</v>
      </c>
      <c r="C66" s="144">
        <v>0</v>
      </c>
      <c r="D66" s="144">
        <v>0</v>
      </c>
      <c r="E66" s="144">
        <v>0</v>
      </c>
      <c r="F66" s="144">
        <v>0</v>
      </c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26:F27">
      <formula1>-1.79769313486231E+100</formula1>
      <formula2>1.79769313486231E+100</formula2>
    </dataValidation>
  </dataValidations>
  <pageMargins left="0.7" right="0.7" top="0.75" bottom="0.75" header="0.3" footer="0.3"/>
  <pageSetup scale="51" fitToHeight="0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4" width="16.42578125" style="68" customWidth="1"/>
    <col min="5" max="5" width="17" style="68" customWidth="1"/>
    <col min="6" max="6" width="14.5703125" style="68" customWidth="1"/>
    <col min="7" max="7" width="15.5703125" style="68" customWidth="1"/>
    <col min="8" max="163" width="11.5703125" style="68"/>
    <col min="164" max="164" width="47.5703125" style="68" customWidth="1"/>
    <col min="165" max="167" width="16.42578125" style="68" customWidth="1"/>
    <col min="168" max="168" width="17" style="68" customWidth="1"/>
    <col min="169" max="169" width="14.5703125" style="68" customWidth="1"/>
    <col min="170" max="170" width="15.5703125" style="68" customWidth="1"/>
    <col min="171" max="419" width="11.5703125" style="68"/>
    <col min="420" max="420" width="47.5703125" style="68" customWidth="1"/>
    <col min="421" max="423" width="16.42578125" style="68" customWidth="1"/>
    <col min="424" max="424" width="17" style="68" customWidth="1"/>
    <col min="425" max="425" width="14.5703125" style="68" customWidth="1"/>
    <col min="426" max="426" width="15.5703125" style="68" customWidth="1"/>
    <col min="427" max="675" width="11.5703125" style="68"/>
    <col min="676" max="676" width="47.5703125" style="68" customWidth="1"/>
    <col min="677" max="679" width="16.42578125" style="68" customWidth="1"/>
    <col min="680" max="680" width="17" style="68" customWidth="1"/>
    <col min="681" max="681" width="14.5703125" style="68" customWidth="1"/>
    <col min="682" max="682" width="15.5703125" style="68" customWidth="1"/>
    <col min="683" max="931" width="11.5703125" style="68"/>
    <col min="932" max="932" width="47.5703125" style="68" customWidth="1"/>
    <col min="933" max="935" width="16.42578125" style="68" customWidth="1"/>
    <col min="936" max="936" width="17" style="68" customWidth="1"/>
    <col min="937" max="937" width="14.5703125" style="68" customWidth="1"/>
    <col min="938" max="938" width="15.5703125" style="68" customWidth="1"/>
    <col min="939" max="1187" width="11.5703125" style="68"/>
    <col min="1188" max="1188" width="47.5703125" style="68" customWidth="1"/>
    <col min="1189" max="1191" width="16.42578125" style="68" customWidth="1"/>
    <col min="1192" max="1192" width="17" style="68" customWidth="1"/>
    <col min="1193" max="1193" width="14.5703125" style="68" customWidth="1"/>
    <col min="1194" max="1194" width="15.5703125" style="68" customWidth="1"/>
    <col min="1195" max="1443" width="11.5703125" style="68"/>
    <col min="1444" max="1444" width="47.5703125" style="68" customWidth="1"/>
    <col min="1445" max="1447" width="16.42578125" style="68" customWidth="1"/>
    <col min="1448" max="1448" width="17" style="68" customWidth="1"/>
    <col min="1449" max="1449" width="14.5703125" style="68" customWidth="1"/>
    <col min="1450" max="1450" width="15.5703125" style="68" customWidth="1"/>
    <col min="1451" max="1699" width="11.5703125" style="68"/>
    <col min="1700" max="1700" width="47.5703125" style="68" customWidth="1"/>
    <col min="1701" max="1703" width="16.42578125" style="68" customWidth="1"/>
    <col min="1704" max="1704" width="17" style="68" customWidth="1"/>
    <col min="1705" max="1705" width="14.5703125" style="68" customWidth="1"/>
    <col min="1706" max="1706" width="15.5703125" style="68" customWidth="1"/>
    <col min="1707" max="1955" width="11.5703125" style="68"/>
    <col min="1956" max="1956" width="47.5703125" style="68" customWidth="1"/>
    <col min="1957" max="1959" width="16.42578125" style="68" customWidth="1"/>
    <col min="1960" max="1960" width="17" style="68" customWidth="1"/>
    <col min="1961" max="1961" width="14.5703125" style="68" customWidth="1"/>
    <col min="1962" max="1962" width="15.5703125" style="68" customWidth="1"/>
    <col min="1963" max="2211" width="11.5703125" style="68"/>
    <col min="2212" max="2212" width="47.5703125" style="68" customWidth="1"/>
    <col min="2213" max="2215" width="16.42578125" style="68" customWidth="1"/>
    <col min="2216" max="2216" width="17" style="68" customWidth="1"/>
    <col min="2217" max="2217" width="14.5703125" style="68" customWidth="1"/>
    <col min="2218" max="2218" width="15.5703125" style="68" customWidth="1"/>
    <col min="2219" max="2467" width="11.5703125" style="68"/>
    <col min="2468" max="2468" width="47.5703125" style="68" customWidth="1"/>
    <col min="2469" max="2471" width="16.42578125" style="68" customWidth="1"/>
    <col min="2472" max="2472" width="17" style="68" customWidth="1"/>
    <col min="2473" max="2473" width="14.5703125" style="68" customWidth="1"/>
    <col min="2474" max="2474" width="15.5703125" style="68" customWidth="1"/>
    <col min="2475" max="2723" width="11.5703125" style="68"/>
    <col min="2724" max="2724" width="47.5703125" style="68" customWidth="1"/>
    <col min="2725" max="2727" width="16.42578125" style="68" customWidth="1"/>
    <col min="2728" max="2728" width="17" style="68" customWidth="1"/>
    <col min="2729" max="2729" width="14.5703125" style="68" customWidth="1"/>
    <col min="2730" max="2730" width="15.5703125" style="68" customWidth="1"/>
    <col min="2731" max="2979" width="11.5703125" style="68"/>
    <col min="2980" max="2980" width="47.5703125" style="68" customWidth="1"/>
    <col min="2981" max="2983" width="16.42578125" style="68" customWidth="1"/>
    <col min="2984" max="2984" width="17" style="68" customWidth="1"/>
    <col min="2985" max="2985" width="14.5703125" style="68" customWidth="1"/>
    <col min="2986" max="2986" width="15.5703125" style="68" customWidth="1"/>
    <col min="2987" max="3235" width="11.5703125" style="68"/>
    <col min="3236" max="3236" width="47.5703125" style="68" customWidth="1"/>
    <col min="3237" max="3239" width="16.42578125" style="68" customWidth="1"/>
    <col min="3240" max="3240" width="17" style="68" customWidth="1"/>
    <col min="3241" max="3241" width="14.5703125" style="68" customWidth="1"/>
    <col min="3242" max="3242" width="15.5703125" style="68" customWidth="1"/>
    <col min="3243" max="3491" width="11.5703125" style="68"/>
    <col min="3492" max="3492" width="47.5703125" style="68" customWidth="1"/>
    <col min="3493" max="3495" width="16.42578125" style="68" customWidth="1"/>
    <col min="3496" max="3496" width="17" style="68" customWidth="1"/>
    <col min="3497" max="3497" width="14.5703125" style="68" customWidth="1"/>
    <col min="3498" max="3498" width="15.5703125" style="68" customWidth="1"/>
    <col min="3499" max="3747" width="11.5703125" style="68"/>
    <col min="3748" max="3748" width="47.5703125" style="68" customWidth="1"/>
    <col min="3749" max="3751" width="16.42578125" style="68" customWidth="1"/>
    <col min="3752" max="3752" width="17" style="68" customWidth="1"/>
    <col min="3753" max="3753" width="14.5703125" style="68" customWidth="1"/>
    <col min="3754" max="3754" width="15.5703125" style="68" customWidth="1"/>
    <col min="3755" max="4003" width="11.5703125" style="68"/>
    <col min="4004" max="4004" width="47.5703125" style="68" customWidth="1"/>
    <col min="4005" max="4007" width="16.42578125" style="68" customWidth="1"/>
    <col min="4008" max="4008" width="17" style="68" customWidth="1"/>
    <col min="4009" max="4009" width="14.5703125" style="68" customWidth="1"/>
    <col min="4010" max="4010" width="15.5703125" style="68" customWidth="1"/>
    <col min="4011" max="4259" width="11.5703125" style="68"/>
    <col min="4260" max="4260" width="47.5703125" style="68" customWidth="1"/>
    <col min="4261" max="4263" width="16.42578125" style="68" customWidth="1"/>
    <col min="4264" max="4264" width="17" style="68" customWidth="1"/>
    <col min="4265" max="4265" width="14.5703125" style="68" customWidth="1"/>
    <col min="4266" max="4266" width="15.5703125" style="68" customWidth="1"/>
    <col min="4267" max="4515" width="11.5703125" style="68"/>
    <col min="4516" max="4516" width="47.5703125" style="68" customWidth="1"/>
    <col min="4517" max="4519" width="16.42578125" style="68" customWidth="1"/>
    <col min="4520" max="4520" width="17" style="68" customWidth="1"/>
    <col min="4521" max="4521" width="14.5703125" style="68" customWidth="1"/>
    <col min="4522" max="4522" width="15.5703125" style="68" customWidth="1"/>
    <col min="4523" max="4771" width="11.5703125" style="68"/>
    <col min="4772" max="4772" width="47.5703125" style="68" customWidth="1"/>
    <col min="4773" max="4775" width="16.42578125" style="68" customWidth="1"/>
    <col min="4776" max="4776" width="17" style="68" customWidth="1"/>
    <col min="4777" max="4777" width="14.5703125" style="68" customWidth="1"/>
    <col min="4778" max="4778" width="15.5703125" style="68" customWidth="1"/>
    <col min="4779" max="5027" width="11.5703125" style="68"/>
    <col min="5028" max="5028" width="47.5703125" style="68" customWidth="1"/>
    <col min="5029" max="5031" width="16.42578125" style="68" customWidth="1"/>
    <col min="5032" max="5032" width="17" style="68" customWidth="1"/>
    <col min="5033" max="5033" width="14.5703125" style="68" customWidth="1"/>
    <col min="5034" max="5034" width="15.5703125" style="68" customWidth="1"/>
    <col min="5035" max="5283" width="11.5703125" style="68"/>
    <col min="5284" max="5284" width="47.5703125" style="68" customWidth="1"/>
    <col min="5285" max="5287" width="16.42578125" style="68" customWidth="1"/>
    <col min="5288" max="5288" width="17" style="68" customWidth="1"/>
    <col min="5289" max="5289" width="14.5703125" style="68" customWidth="1"/>
    <col min="5290" max="5290" width="15.5703125" style="68" customWidth="1"/>
    <col min="5291" max="5539" width="11.5703125" style="68"/>
    <col min="5540" max="5540" width="47.5703125" style="68" customWidth="1"/>
    <col min="5541" max="5543" width="16.42578125" style="68" customWidth="1"/>
    <col min="5544" max="5544" width="17" style="68" customWidth="1"/>
    <col min="5545" max="5545" width="14.5703125" style="68" customWidth="1"/>
    <col min="5546" max="5546" width="15.5703125" style="68" customWidth="1"/>
    <col min="5547" max="5795" width="11.5703125" style="68"/>
    <col min="5796" max="5796" width="47.5703125" style="68" customWidth="1"/>
    <col min="5797" max="5799" width="16.42578125" style="68" customWidth="1"/>
    <col min="5800" max="5800" width="17" style="68" customWidth="1"/>
    <col min="5801" max="5801" width="14.5703125" style="68" customWidth="1"/>
    <col min="5802" max="5802" width="15.5703125" style="68" customWidth="1"/>
    <col min="5803" max="6051" width="11.5703125" style="68"/>
    <col min="6052" max="6052" width="47.5703125" style="68" customWidth="1"/>
    <col min="6053" max="6055" width="16.42578125" style="68" customWidth="1"/>
    <col min="6056" max="6056" width="17" style="68" customWidth="1"/>
    <col min="6057" max="6057" width="14.5703125" style="68" customWidth="1"/>
    <col min="6058" max="6058" width="15.5703125" style="68" customWidth="1"/>
    <col min="6059" max="6307" width="11.5703125" style="68"/>
    <col min="6308" max="6308" width="47.5703125" style="68" customWidth="1"/>
    <col min="6309" max="6311" width="16.42578125" style="68" customWidth="1"/>
    <col min="6312" max="6312" width="17" style="68" customWidth="1"/>
    <col min="6313" max="6313" width="14.5703125" style="68" customWidth="1"/>
    <col min="6314" max="6314" width="15.5703125" style="68" customWidth="1"/>
    <col min="6315" max="6563" width="11.5703125" style="68"/>
    <col min="6564" max="6564" width="47.5703125" style="68" customWidth="1"/>
    <col min="6565" max="6567" width="16.42578125" style="68" customWidth="1"/>
    <col min="6568" max="6568" width="17" style="68" customWidth="1"/>
    <col min="6569" max="6569" width="14.5703125" style="68" customWidth="1"/>
    <col min="6570" max="6570" width="15.5703125" style="68" customWidth="1"/>
    <col min="6571" max="6819" width="11.5703125" style="68"/>
    <col min="6820" max="6820" width="47.5703125" style="68" customWidth="1"/>
    <col min="6821" max="6823" width="16.42578125" style="68" customWidth="1"/>
    <col min="6824" max="6824" width="17" style="68" customWidth="1"/>
    <col min="6825" max="6825" width="14.5703125" style="68" customWidth="1"/>
    <col min="6826" max="6826" width="15.5703125" style="68" customWidth="1"/>
    <col min="6827" max="7075" width="11.5703125" style="68"/>
    <col min="7076" max="7076" width="47.5703125" style="68" customWidth="1"/>
    <col min="7077" max="7079" width="16.42578125" style="68" customWidth="1"/>
    <col min="7080" max="7080" width="17" style="68" customWidth="1"/>
    <col min="7081" max="7081" width="14.5703125" style="68" customWidth="1"/>
    <col min="7082" max="7082" width="15.5703125" style="68" customWidth="1"/>
    <col min="7083" max="7331" width="11.5703125" style="68"/>
    <col min="7332" max="7332" width="47.5703125" style="68" customWidth="1"/>
    <col min="7333" max="7335" width="16.42578125" style="68" customWidth="1"/>
    <col min="7336" max="7336" width="17" style="68" customWidth="1"/>
    <col min="7337" max="7337" width="14.5703125" style="68" customWidth="1"/>
    <col min="7338" max="7338" width="15.5703125" style="68" customWidth="1"/>
    <col min="7339" max="7587" width="11.5703125" style="68"/>
    <col min="7588" max="7588" width="47.5703125" style="68" customWidth="1"/>
    <col min="7589" max="7591" width="16.42578125" style="68" customWidth="1"/>
    <col min="7592" max="7592" width="17" style="68" customWidth="1"/>
    <col min="7593" max="7593" width="14.5703125" style="68" customWidth="1"/>
    <col min="7594" max="7594" width="15.5703125" style="68" customWidth="1"/>
    <col min="7595" max="7843" width="11.5703125" style="68"/>
    <col min="7844" max="7844" width="47.5703125" style="68" customWidth="1"/>
    <col min="7845" max="7847" width="16.42578125" style="68" customWidth="1"/>
    <col min="7848" max="7848" width="17" style="68" customWidth="1"/>
    <col min="7849" max="7849" width="14.5703125" style="68" customWidth="1"/>
    <col min="7850" max="7850" width="15.5703125" style="68" customWidth="1"/>
    <col min="7851" max="8099" width="11.5703125" style="68"/>
    <col min="8100" max="8100" width="47.5703125" style="68" customWidth="1"/>
    <col min="8101" max="8103" width="16.42578125" style="68" customWidth="1"/>
    <col min="8104" max="8104" width="17" style="68" customWidth="1"/>
    <col min="8105" max="8105" width="14.5703125" style="68" customWidth="1"/>
    <col min="8106" max="8106" width="15.5703125" style="68" customWidth="1"/>
    <col min="8107" max="8355" width="11.5703125" style="68"/>
    <col min="8356" max="8356" width="47.5703125" style="68" customWidth="1"/>
    <col min="8357" max="8359" width="16.42578125" style="68" customWidth="1"/>
    <col min="8360" max="8360" width="17" style="68" customWidth="1"/>
    <col min="8361" max="8361" width="14.5703125" style="68" customWidth="1"/>
    <col min="8362" max="8362" width="15.5703125" style="68" customWidth="1"/>
    <col min="8363" max="8611" width="11.5703125" style="68"/>
    <col min="8612" max="8612" width="47.5703125" style="68" customWidth="1"/>
    <col min="8613" max="8615" width="16.42578125" style="68" customWidth="1"/>
    <col min="8616" max="8616" width="17" style="68" customWidth="1"/>
    <col min="8617" max="8617" width="14.5703125" style="68" customWidth="1"/>
    <col min="8618" max="8618" width="15.5703125" style="68" customWidth="1"/>
    <col min="8619" max="8867" width="11.5703125" style="68"/>
    <col min="8868" max="8868" width="47.5703125" style="68" customWidth="1"/>
    <col min="8869" max="8871" width="16.42578125" style="68" customWidth="1"/>
    <col min="8872" max="8872" width="17" style="68" customWidth="1"/>
    <col min="8873" max="8873" width="14.5703125" style="68" customWidth="1"/>
    <col min="8874" max="8874" width="15.5703125" style="68" customWidth="1"/>
    <col min="8875" max="9123" width="11.5703125" style="68"/>
    <col min="9124" max="9124" width="47.5703125" style="68" customWidth="1"/>
    <col min="9125" max="9127" width="16.42578125" style="68" customWidth="1"/>
    <col min="9128" max="9128" width="17" style="68" customWidth="1"/>
    <col min="9129" max="9129" width="14.5703125" style="68" customWidth="1"/>
    <col min="9130" max="9130" width="15.5703125" style="68" customWidth="1"/>
    <col min="9131" max="9379" width="11.5703125" style="68"/>
    <col min="9380" max="9380" width="47.5703125" style="68" customWidth="1"/>
    <col min="9381" max="9383" width="16.42578125" style="68" customWidth="1"/>
    <col min="9384" max="9384" width="17" style="68" customWidth="1"/>
    <col min="9385" max="9385" width="14.5703125" style="68" customWidth="1"/>
    <col min="9386" max="9386" width="15.5703125" style="68" customWidth="1"/>
    <col min="9387" max="9635" width="11.5703125" style="68"/>
    <col min="9636" max="9636" width="47.5703125" style="68" customWidth="1"/>
    <col min="9637" max="9639" width="16.42578125" style="68" customWidth="1"/>
    <col min="9640" max="9640" width="17" style="68" customWidth="1"/>
    <col min="9641" max="9641" width="14.5703125" style="68" customWidth="1"/>
    <col min="9642" max="9642" width="15.5703125" style="68" customWidth="1"/>
    <col min="9643" max="9891" width="11.5703125" style="68"/>
    <col min="9892" max="9892" width="47.5703125" style="68" customWidth="1"/>
    <col min="9893" max="9895" width="16.42578125" style="68" customWidth="1"/>
    <col min="9896" max="9896" width="17" style="68" customWidth="1"/>
    <col min="9897" max="9897" width="14.5703125" style="68" customWidth="1"/>
    <col min="9898" max="9898" width="15.5703125" style="68" customWidth="1"/>
    <col min="9899" max="10147" width="11.5703125" style="68"/>
    <col min="10148" max="10148" width="47.5703125" style="68" customWidth="1"/>
    <col min="10149" max="10151" width="16.42578125" style="68" customWidth="1"/>
    <col min="10152" max="10152" width="17" style="68" customWidth="1"/>
    <col min="10153" max="10153" width="14.5703125" style="68" customWidth="1"/>
    <col min="10154" max="10154" width="15.5703125" style="68" customWidth="1"/>
    <col min="10155" max="10403" width="11.5703125" style="68"/>
    <col min="10404" max="10404" width="47.5703125" style="68" customWidth="1"/>
    <col min="10405" max="10407" width="16.42578125" style="68" customWidth="1"/>
    <col min="10408" max="10408" width="17" style="68" customWidth="1"/>
    <col min="10409" max="10409" width="14.5703125" style="68" customWidth="1"/>
    <col min="10410" max="10410" width="15.5703125" style="68" customWidth="1"/>
    <col min="10411" max="10659" width="11.5703125" style="68"/>
    <col min="10660" max="10660" width="47.5703125" style="68" customWidth="1"/>
    <col min="10661" max="10663" width="16.42578125" style="68" customWidth="1"/>
    <col min="10664" max="10664" width="17" style="68" customWidth="1"/>
    <col min="10665" max="10665" width="14.5703125" style="68" customWidth="1"/>
    <col min="10666" max="10666" width="15.5703125" style="68" customWidth="1"/>
    <col min="10667" max="10915" width="11.5703125" style="68"/>
    <col min="10916" max="10916" width="47.5703125" style="68" customWidth="1"/>
    <col min="10917" max="10919" width="16.42578125" style="68" customWidth="1"/>
    <col min="10920" max="10920" width="17" style="68" customWidth="1"/>
    <col min="10921" max="10921" width="14.5703125" style="68" customWidth="1"/>
    <col min="10922" max="10922" width="15.5703125" style="68" customWidth="1"/>
    <col min="10923" max="11171" width="11.5703125" style="68"/>
    <col min="11172" max="11172" width="47.5703125" style="68" customWidth="1"/>
    <col min="11173" max="11175" width="16.42578125" style="68" customWidth="1"/>
    <col min="11176" max="11176" width="17" style="68" customWidth="1"/>
    <col min="11177" max="11177" width="14.5703125" style="68" customWidth="1"/>
    <col min="11178" max="11178" width="15.5703125" style="68" customWidth="1"/>
    <col min="11179" max="11427" width="11.5703125" style="68"/>
    <col min="11428" max="11428" width="47.5703125" style="68" customWidth="1"/>
    <col min="11429" max="11431" width="16.42578125" style="68" customWidth="1"/>
    <col min="11432" max="11432" width="17" style="68" customWidth="1"/>
    <col min="11433" max="11433" width="14.5703125" style="68" customWidth="1"/>
    <col min="11434" max="11434" width="15.5703125" style="68" customWidth="1"/>
    <col min="11435" max="11683" width="11.5703125" style="68"/>
    <col min="11684" max="11684" width="47.5703125" style="68" customWidth="1"/>
    <col min="11685" max="11687" width="16.42578125" style="68" customWidth="1"/>
    <col min="11688" max="11688" width="17" style="68" customWidth="1"/>
    <col min="11689" max="11689" width="14.5703125" style="68" customWidth="1"/>
    <col min="11690" max="11690" width="15.5703125" style="68" customWidth="1"/>
    <col min="11691" max="11939" width="11.5703125" style="68"/>
    <col min="11940" max="11940" width="47.5703125" style="68" customWidth="1"/>
    <col min="11941" max="11943" width="16.42578125" style="68" customWidth="1"/>
    <col min="11944" max="11944" width="17" style="68" customWidth="1"/>
    <col min="11945" max="11945" width="14.5703125" style="68" customWidth="1"/>
    <col min="11946" max="11946" width="15.5703125" style="68" customWidth="1"/>
    <col min="11947" max="12195" width="11.5703125" style="68"/>
    <col min="12196" max="12196" width="47.5703125" style="68" customWidth="1"/>
    <col min="12197" max="12199" width="16.42578125" style="68" customWidth="1"/>
    <col min="12200" max="12200" width="17" style="68" customWidth="1"/>
    <col min="12201" max="12201" width="14.5703125" style="68" customWidth="1"/>
    <col min="12202" max="12202" width="15.5703125" style="68" customWidth="1"/>
    <col min="12203" max="12451" width="11.5703125" style="68"/>
    <col min="12452" max="12452" width="47.5703125" style="68" customWidth="1"/>
    <col min="12453" max="12455" width="16.42578125" style="68" customWidth="1"/>
    <col min="12456" max="12456" width="17" style="68" customWidth="1"/>
    <col min="12457" max="12457" width="14.5703125" style="68" customWidth="1"/>
    <col min="12458" max="12458" width="15.5703125" style="68" customWidth="1"/>
    <col min="12459" max="12707" width="11.5703125" style="68"/>
    <col min="12708" max="12708" width="47.5703125" style="68" customWidth="1"/>
    <col min="12709" max="12711" width="16.42578125" style="68" customWidth="1"/>
    <col min="12712" max="12712" width="17" style="68" customWidth="1"/>
    <col min="12713" max="12713" width="14.5703125" style="68" customWidth="1"/>
    <col min="12714" max="12714" width="15.5703125" style="68" customWidth="1"/>
    <col min="12715" max="12963" width="11.5703125" style="68"/>
    <col min="12964" max="12964" width="47.5703125" style="68" customWidth="1"/>
    <col min="12965" max="12967" width="16.42578125" style="68" customWidth="1"/>
    <col min="12968" max="12968" width="17" style="68" customWidth="1"/>
    <col min="12969" max="12969" width="14.5703125" style="68" customWidth="1"/>
    <col min="12970" max="12970" width="15.5703125" style="68" customWidth="1"/>
    <col min="12971" max="13219" width="11.5703125" style="68"/>
    <col min="13220" max="13220" width="47.5703125" style="68" customWidth="1"/>
    <col min="13221" max="13223" width="16.42578125" style="68" customWidth="1"/>
    <col min="13224" max="13224" width="17" style="68" customWidth="1"/>
    <col min="13225" max="13225" width="14.5703125" style="68" customWidth="1"/>
    <col min="13226" max="13226" width="15.5703125" style="68" customWidth="1"/>
    <col min="13227" max="13475" width="11.5703125" style="68"/>
    <col min="13476" max="13476" width="47.5703125" style="68" customWidth="1"/>
    <col min="13477" max="13479" width="16.42578125" style="68" customWidth="1"/>
    <col min="13480" max="13480" width="17" style="68" customWidth="1"/>
    <col min="13481" max="13481" width="14.5703125" style="68" customWidth="1"/>
    <col min="13482" max="13482" width="15.5703125" style="68" customWidth="1"/>
    <col min="13483" max="13731" width="11.5703125" style="68"/>
    <col min="13732" max="13732" width="47.5703125" style="68" customWidth="1"/>
    <col min="13733" max="13735" width="16.42578125" style="68" customWidth="1"/>
    <col min="13736" max="13736" width="17" style="68" customWidth="1"/>
    <col min="13737" max="13737" width="14.5703125" style="68" customWidth="1"/>
    <col min="13738" max="13738" width="15.5703125" style="68" customWidth="1"/>
    <col min="13739" max="13987" width="11.5703125" style="68"/>
    <col min="13988" max="13988" width="47.5703125" style="68" customWidth="1"/>
    <col min="13989" max="13991" width="16.42578125" style="68" customWidth="1"/>
    <col min="13992" max="13992" width="17" style="68" customWidth="1"/>
    <col min="13993" max="13993" width="14.5703125" style="68" customWidth="1"/>
    <col min="13994" max="13994" width="15.5703125" style="68" customWidth="1"/>
    <col min="13995" max="14243" width="11.5703125" style="68"/>
    <col min="14244" max="14244" width="47.5703125" style="68" customWidth="1"/>
    <col min="14245" max="14247" width="16.42578125" style="68" customWidth="1"/>
    <col min="14248" max="14248" width="17" style="68" customWidth="1"/>
    <col min="14249" max="14249" width="14.5703125" style="68" customWidth="1"/>
    <col min="14250" max="14250" width="15.5703125" style="68" customWidth="1"/>
    <col min="14251" max="14499" width="11.5703125" style="68"/>
    <col min="14500" max="14500" width="47.5703125" style="68" customWidth="1"/>
    <col min="14501" max="14503" width="16.42578125" style="68" customWidth="1"/>
    <col min="14504" max="14504" width="17" style="68" customWidth="1"/>
    <col min="14505" max="14505" width="14.5703125" style="68" customWidth="1"/>
    <col min="14506" max="14506" width="15.5703125" style="68" customWidth="1"/>
    <col min="14507" max="14755" width="11.5703125" style="68"/>
    <col min="14756" max="14756" width="47.5703125" style="68" customWidth="1"/>
    <col min="14757" max="14759" width="16.42578125" style="68" customWidth="1"/>
    <col min="14760" max="14760" width="17" style="68" customWidth="1"/>
    <col min="14761" max="14761" width="14.5703125" style="68" customWidth="1"/>
    <col min="14762" max="14762" width="15.5703125" style="68" customWidth="1"/>
    <col min="14763" max="15011" width="11.5703125" style="68"/>
    <col min="15012" max="15012" width="47.5703125" style="68" customWidth="1"/>
    <col min="15013" max="15015" width="16.42578125" style="68" customWidth="1"/>
    <col min="15016" max="15016" width="17" style="68" customWidth="1"/>
    <col min="15017" max="15017" width="14.5703125" style="68" customWidth="1"/>
    <col min="15018" max="15018" width="15.5703125" style="68" customWidth="1"/>
    <col min="15019" max="15267" width="11.5703125" style="68"/>
    <col min="15268" max="15268" width="47.5703125" style="68" customWidth="1"/>
    <col min="15269" max="15271" width="16.42578125" style="68" customWidth="1"/>
    <col min="15272" max="15272" width="17" style="68" customWidth="1"/>
    <col min="15273" max="15273" width="14.5703125" style="68" customWidth="1"/>
    <col min="15274" max="15274" width="15.5703125" style="68" customWidth="1"/>
    <col min="15275" max="15523" width="11.5703125" style="68"/>
    <col min="15524" max="15524" width="47.5703125" style="68" customWidth="1"/>
    <col min="15525" max="15527" width="16.42578125" style="68" customWidth="1"/>
    <col min="15528" max="15528" width="17" style="68" customWidth="1"/>
    <col min="15529" max="15529" width="14.5703125" style="68" customWidth="1"/>
    <col min="15530" max="15530" width="15.5703125" style="68" customWidth="1"/>
    <col min="15531" max="15779" width="11.5703125" style="68"/>
    <col min="15780" max="15780" width="47.5703125" style="68" customWidth="1"/>
    <col min="15781" max="15783" width="16.42578125" style="68" customWidth="1"/>
    <col min="15784" max="15784" width="17" style="68" customWidth="1"/>
    <col min="15785" max="15785" width="14.5703125" style="68" customWidth="1"/>
    <col min="15786" max="15786" width="15.5703125" style="68" customWidth="1"/>
    <col min="15787" max="16035" width="11.5703125" style="68"/>
    <col min="16036" max="16036" width="47.5703125" style="68" customWidth="1"/>
    <col min="16037" max="16039" width="16.42578125" style="68" customWidth="1"/>
    <col min="16040" max="16040" width="17" style="68" customWidth="1"/>
    <col min="16041" max="16041" width="14.5703125" style="68" customWidth="1"/>
    <col min="16042" max="16042" width="15.5703125" style="68" customWidth="1"/>
    <col min="16043" max="16384" width="11.5703125" style="68"/>
  </cols>
  <sheetData>
    <row r="1" spans="1:7" ht="14.45" x14ac:dyDescent="0.35">
      <c r="A1" s="180" t="s">
        <v>452</v>
      </c>
      <c r="B1" s="180"/>
      <c r="C1" s="180"/>
      <c r="D1" s="180"/>
      <c r="E1" s="180"/>
      <c r="F1" s="180"/>
      <c r="G1" s="180"/>
    </row>
    <row r="2" spans="1:7" ht="14.45" x14ac:dyDescent="0.35">
      <c r="A2" s="127" t="str">
        <f>'Formato 1'!A2</f>
        <v>ACADEMIA METROPOLITANA DE SEGURIDAD PÚBLICA DE LEÓN, GUANAJUATO (a)</v>
      </c>
      <c r="B2" s="128"/>
      <c r="C2" s="128"/>
      <c r="D2" s="128"/>
      <c r="E2" s="128"/>
      <c r="F2" s="128"/>
      <c r="G2" s="129"/>
    </row>
    <row r="3" spans="1:7" ht="14.45" x14ac:dyDescent="0.35">
      <c r="A3" s="130" t="s">
        <v>453</v>
      </c>
      <c r="B3" s="131"/>
      <c r="C3" s="131"/>
      <c r="D3" s="131"/>
      <c r="E3" s="131"/>
      <c r="F3" s="131"/>
      <c r="G3" s="132"/>
    </row>
    <row r="4" spans="1:7" ht="14.45" x14ac:dyDescent="0.35">
      <c r="A4" s="130" t="s">
        <v>2</v>
      </c>
      <c r="B4" s="131"/>
      <c r="C4" s="131"/>
      <c r="D4" s="131"/>
      <c r="E4" s="131"/>
      <c r="F4" s="131"/>
      <c r="G4" s="132"/>
    </row>
    <row r="5" spans="1:7" ht="14.45" x14ac:dyDescent="0.35">
      <c r="A5" s="130" t="s">
        <v>454</v>
      </c>
      <c r="B5" s="131"/>
      <c r="C5" s="131"/>
      <c r="D5" s="131"/>
      <c r="E5" s="131"/>
      <c r="F5" s="131"/>
      <c r="G5" s="132"/>
    </row>
    <row r="6" spans="1:7" x14ac:dyDescent="0.25">
      <c r="A6" s="178" t="s">
        <v>504</v>
      </c>
      <c r="B6" s="36">
        <v>2022</v>
      </c>
      <c r="C6" s="178">
        <f>+B6+1</f>
        <v>2023</v>
      </c>
      <c r="D6" s="178">
        <f>+C6+1</f>
        <v>2024</v>
      </c>
      <c r="E6" s="178">
        <f>+D6+1</f>
        <v>2025</v>
      </c>
      <c r="F6" s="178">
        <f>+E6+1</f>
        <v>2026</v>
      </c>
      <c r="G6" s="178">
        <f>+F6+1</f>
        <v>2027</v>
      </c>
    </row>
    <row r="7" spans="1:7" ht="83.25" customHeight="1" x14ac:dyDescent="0.25">
      <c r="A7" s="179"/>
      <c r="B7" s="69" t="s">
        <v>568</v>
      </c>
      <c r="C7" s="179"/>
      <c r="D7" s="179"/>
      <c r="E7" s="179"/>
      <c r="F7" s="179"/>
      <c r="G7" s="179"/>
    </row>
    <row r="8" spans="1:7" ht="30" x14ac:dyDescent="0.25">
      <c r="A8" s="70" t="s">
        <v>511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ht="14.45" x14ac:dyDescent="0.3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ht="14.45" x14ac:dyDescent="0.3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14.45" x14ac:dyDescent="0.3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14.45" x14ac:dyDescent="0.35">
      <c r="A12" s="62" t="s">
        <v>569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ht="14.45" x14ac:dyDescent="0.3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14.45" x14ac:dyDescent="0.3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570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14.45" x14ac:dyDescent="0.35">
      <c r="A16" s="63" t="s">
        <v>571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572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ht="14.45" x14ac:dyDescent="0.3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ht="14.45" x14ac:dyDescent="0.3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573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ht="14.45" x14ac:dyDescent="0.35">
      <c r="A21" s="59"/>
      <c r="B21" s="59"/>
      <c r="C21" s="59"/>
      <c r="D21" s="59"/>
      <c r="E21" s="59"/>
      <c r="F21" s="59"/>
      <c r="G21" s="59"/>
    </row>
    <row r="22" spans="1:7" ht="14.45" x14ac:dyDescent="0.35">
      <c r="A22" s="65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ht="14.45" x14ac:dyDescent="0.35">
      <c r="A23" s="62" t="s">
        <v>574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14.45" x14ac:dyDescent="0.35">
      <c r="A24" s="62" t="s">
        <v>575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14.45" x14ac:dyDescent="0.35">
      <c r="A25" s="62" t="s">
        <v>576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9.1" x14ac:dyDescent="0.3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ht="14.45" x14ac:dyDescent="0.3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14.45" x14ac:dyDescent="0.35">
      <c r="A28" s="59"/>
      <c r="B28" s="59"/>
      <c r="C28" s="59"/>
      <c r="D28" s="59"/>
      <c r="E28" s="59"/>
      <c r="F28" s="59"/>
      <c r="G28" s="59"/>
    </row>
    <row r="29" spans="1:7" ht="14.45" x14ac:dyDescent="0.35">
      <c r="A29" s="65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ht="14.45" x14ac:dyDescent="0.3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ht="14.45" x14ac:dyDescent="0.35">
      <c r="A31" s="59"/>
      <c r="B31" s="59"/>
      <c r="C31" s="59"/>
      <c r="D31" s="59"/>
      <c r="E31" s="59"/>
      <c r="F31" s="59"/>
      <c r="G31" s="59"/>
    </row>
    <row r="32" spans="1:7" ht="14.45" x14ac:dyDescent="0.35">
      <c r="A32" s="71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ht="14.45" x14ac:dyDescent="0.35">
      <c r="A33" s="59"/>
      <c r="B33" s="59"/>
      <c r="C33" s="59"/>
      <c r="D33" s="59"/>
      <c r="E33" s="59"/>
      <c r="F33" s="59"/>
      <c r="G33" s="59"/>
    </row>
    <row r="34" spans="1:7" ht="14.45" x14ac:dyDescent="0.3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485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3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ht="14.45" x14ac:dyDescent="0.35">
      <c r="A37" s="65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ht="14.45" x14ac:dyDescent="0.3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425781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42578125" customWidth="1"/>
    <col min="197" max="197" width="42.425781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42578125" customWidth="1"/>
    <col min="453" max="453" width="42.425781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42578125" customWidth="1"/>
    <col min="709" max="709" width="42.425781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42578125" customWidth="1"/>
    <col min="965" max="965" width="42.425781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42578125" customWidth="1"/>
    <col min="1221" max="1221" width="42.425781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42578125" customWidth="1"/>
    <col min="1477" max="1477" width="42.425781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42578125" customWidth="1"/>
    <col min="1733" max="1733" width="42.425781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42578125" customWidth="1"/>
    <col min="1989" max="1989" width="42.425781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42578125" customWidth="1"/>
    <col min="2245" max="2245" width="42.425781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42578125" customWidth="1"/>
    <col min="2501" max="2501" width="42.425781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42578125" customWidth="1"/>
    <col min="2757" max="2757" width="42.425781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42578125" customWidth="1"/>
    <col min="3013" max="3013" width="42.425781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42578125" customWidth="1"/>
    <col min="3269" max="3269" width="42.425781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42578125" customWidth="1"/>
    <col min="3525" max="3525" width="42.425781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42578125" customWidth="1"/>
    <col min="3781" max="3781" width="42.425781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42578125" customWidth="1"/>
    <col min="4037" max="4037" width="42.425781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42578125" customWidth="1"/>
    <col min="4293" max="4293" width="42.425781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42578125" customWidth="1"/>
    <col min="4549" max="4549" width="42.425781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42578125" customWidth="1"/>
    <col min="4805" max="4805" width="42.425781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42578125" customWidth="1"/>
    <col min="5061" max="5061" width="42.425781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42578125" customWidth="1"/>
    <col min="5317" max="5317" width="42.425781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42578125" customWidth="1"/>
    <col min="5573" max="5573" width="42.425781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42578125" customWidth="1"/>
    <col min="5829" max="5829" width="42.425781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42578125" customWidth="1"/>
    <col min="6085" max="6085" width="42.425781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42578125" customWidth="1"/>
    <col min="6341" max="6341" width="42.425781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42578125" customWidth="1"/>
    <col min="6597" max="6597" width="42.425781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42578125" customWidth="1"/>
    <col min="6853" max="6853" width="42.425781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42578125" customWidth="1"/>
    <col min="7109" max="7109" width="42.425781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42578125" customWidth="1"/>
    <col min="7365" max="7365" width="42.425781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42578125" customWidth="1"/>
    <col min="7621" max="7621" width="42.425781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42578125" customWidth="1"/>
    <col min="7877" max="7877" width="42.425781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42578125" customWidth="1"/>
    <col min="8133" max="8133" width="42.425781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42578125" customWidth="1"/>
    <col min="8389" max="8389" width="42.425781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42578125" customWidth="1"/>
    <col min="8645" max="8645" width="42.425781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42578125" customWidth="1"/>
    <col min="8901" max="8901" width="42.425781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42578125" customWidth="1"/>
    <col min="9157" max="9157" width="42.425781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42578125" customWidth="1"/>
    <col min="9413" max="9413" width="42.425781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42578125" customWidth="1"/>
    <col min="9669" max="9669" width="42.425781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42578125" customWidth="1"/>
    <col min="9925" max="9925" width="42.425781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42578125" customWidth="1"/>
    <col min="10181" max="10181" width="42.425781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42578125" customWidth="1"/>
    <col min="10437" max="10437" width="42.425781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42578125" customWidth="1"/>
    <col min="10693" max="10693" width="42.425781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42578125" customWidth="1"/>
    <col min="10949" max="10949" width="42.425781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42578125" customWidth="1"/>
    <col min="11205" max="11205" width="42.425781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42578125" customWidth="1"/>
    <col min="11461" max="11461" width="42.425781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42578125" customWidth="1"/>
    <col min="11717" max="11717" width="42.425781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42578125" customWidth="1"/>
    <col min="11973" max="11973" width="42.425781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42578125" customWidth="1"/>
    <col min="12229" max="12229" width="42.425781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42578125" customWidth="1"/>
    <col min="12485" max="12485" width="42.425781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42578125" customWidth="1"/>
    <col min="12741" max="12741" width="42.425781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42578125" customWidth="1"/>
    <col min="12997" max="12997" width="42.425781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42578125" customWidth="1"/>
    <col min="13253" max="13253" width="42.425781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42578125" customWidth="1"/>
    <col min="13509" max="13509" width="42.425781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42578125" customWidth="1"/>
    <col min="13765" max="13765" width="42.425781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42578125" customWidth="1"/>
    <col min="14021" max="14021" width="42.425781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42578125" customWidth="1"/>
    <col min="14277" max="14277" width="42.425781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42578125" customWidth="1"/>
    <col min="14533" max="14533" width="42.425781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42578125" customWidth="1"/>
    <col min="14789" max="14789" width="42.425781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42578125" customWidth="1"/>
    <col min="15045" max="15045" width="42.425781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42578125" customWidth="1"/>
    <col min="15301" max="15301" width="42.425781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42578125" customWidth="1"/>
    <col min="15557" max="15557" width="42.425781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42578125" customWidth="1"/>
    <col min="15813" max="15813" width="42.425781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42578125" customWidth="1"/>
    <col min="16069" max="16069" width="42.425781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42578125" customWidth="1"/>
  </cols>
  <sheetData>
    <row r="1" spans="1:7" ht="14.45" x14ac:dyDescent="0.35">
      <c r="A1" s="181" t="s">
        <v>487</v>
      </c>
      <c r="B1" s="181"/>
      <c r="C1" s="181"/>
      <c r="D1" s="181"/>
      <c r="E1" s="181"/>
      <c r="F1" s="181"/>
      <c r="G1" s="181"/>
    </row>
    <row r="2" spans="1:7" ht="14.45" x14ac:dyDescent="0.35">
      <c r="A2" s="127" t="str">
        <f>'Formato 1'!A2</f>
        <v>ACADEMIA METROPOLITANA DE SEGURIDAD PÚBLICA DE LEÓN, GUANAJUATO (a)</v>
      </c>
      <c r="B2" s="128"/>
      <c r="C2" s="128"/>
      <c r="D2" s="128"/>
      <c r="E2" s="128"/>
      <c r="F2" s="128"/>
      <c r="G2" s="129"/>
    </row>
    <row r="3" spans="1:7" ht="14.45" x14ac:dyDescent="0.35">
      <c r="A3" s="112" t="s">
        <v>488</v>
      </c>
      <c r="B3" s="113"/>
      <c r="C3" s="113"/>
      <c r="D3" s="113"/>
      <c r="E3" s="113"/>
      <c r="F3" s="113"/>
      <c r="G3" s="114"/>
    </row>
    <row r="4" spans="1:7" ht="14.45" x14ac:dyDescent="0.35">
      <c r="A4" s="112" t="s">
        <v>2</v>
      </c>
      <c r="B4" s="113"/>
      <c r="C4" s="113"/>
      <c r="D4" s="113"/>
      <c r="E4" s="113"/>
      <c r="F4" s="113"/>
      <c r="G4" s="114"/>
    </row>
    <row r="5" spans="1:7" ht="14.45" x14ac:dyDescent="0.35">
      <c r="A5" s="112" t="s">
        <v>454</v>
      </c>
      <c r="B5" s="113"/>
      <c r="C5" s="113"/>
      <c r="D5" s="113"/>
      <c r="E5" s="113"/>
      <c r="F5" s="113"/>
      <c r="G5" s="114"/>
    </row>
    <row r="6" spans="1:7" x14ac:dyDescent="0.25">
      <c r="A6" s="182" t="s">
        <v>579</v>
      </c>
      <c r="B6" s="36">
        <v>2022</v>
      </c>
      <c r="C6" s="178">
        <f>+B6+1</f>
        <v>2023</v>
      </c>
      <c r="D6" s="178">
        <f>+C6+1</f>
        <v>2024</v>
      </c>
      <c r="E6" s="178">
        <f>+D6+1</f>
        <v>2025</v>
      </c>
      <c r="F6" s="178">
        <f>+E6+1</f>
        <v>2026</v>
      </c>
      <c r="G6" s="178">
        <f>+F6+1</f>
        <v>2027</v>
      </c>
    </row>
    <row r="7" spans="1:7" ht="57.75" customHeight="1" x14ac:dyDescent="0.25">
      <c r="A7" s="183"/>
      <c r="B7" s="37" t="s">
        <v>568</v>
      </c>
      <c r="C7" s="179"/>
      <c r="D7" s="179"/>
      <c r="E7" s="179"/>
      <c r="F7" s="179"/>
      <c r="G7" s="179"/>
    </row>
    <row r="8" spans="1:7" ht="14.45" x14ac:dyDescent="0.35">
      <c r="A8" s="26" t="s">
        <v>489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580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581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492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582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ht="14.45" x14ac:dyDescent="0.35">
      <c r="A18" s="52"/>
      <c r="B18" s="45"/>
      <c r="C18" s="45"/>
      <c r="D18" s="45"/>
      <c r="E18" s="45"/>
      <c r="F18" s="45"/>
      <c r="G18" s="45"/>
    </row>
    <row r="19" spans="1:7" ht="14.45" x14ac:dyDescent="0.35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580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581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492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493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582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495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496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500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ht="14.45" x14ac:dyDescent="0.35">
      <c r="A29" s="45"/>
      <c r="B29" s="45"/>
      <c r="C29" s="45"/>
      <c r="D29" s="45"/>
      <c r="E29" s="45"/>
      <c r="F29" s="45"/>
      <c r="G29" s="45"/>
    </row>
    <row r="30" spans="1:7" ht="14.45" x14ac:dyDescent="0.35">
      <c r="A30" s="3" t="s">
        <v>501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ht="14.45" x14ac:dyDescent="0.3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5" width="15.42578125" customWidth="1"/>
    <col min="6" max="6" width="14.570312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5" width="15.42578125" customWidth="1"/>
    <col min="206" max="206" width="14.570312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1" width="15.42578125" customWidth="1"/>
    <col min="462" max="462" width="14.570312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7" width="15.42578125" customWidth="1"/>
    <col min="718" max="718" width="14.570312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3" width="15.42578125" customWidth="1"/>
    <col min="974" max="974" width="14.570312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9" width="15.42578125" customWidth="1"/>
    <col min="1230" max="1230" width="14.570312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5" width="15.42578125" customWidth="1"/>
    <col min="1486" max="1486" width="14.570312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1" width="15.42578125" customWidth="1"/>
    <col min="1742" max="1742" width="14.570312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7" width="15.42578125" customWidth="1"/>
    <col min="1998" max="1998" width="14.570312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3" width="15.42578125" customWidth="1"/>
    <col min="2254" max="2254" width="14.570312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9" width="15.42578125" customWidth="1"/>
    <col min="2510" max="2510" width="14.570312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5" width="15.42578125" customWidth="1"/>
    <col min="2766" max="2766" width="14.570312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1" width="15.42578125" customWidth="1"/>
    <col min="3022" max="3022" width="14.570312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7" width="15.42578125" customWidth="1"/>
    <col min="3278" max="3278" width="14.570312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3" width="15.42578125" customWidth="1"/>
    <col min="3534" max="3534" width="14.570312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9" width="15.42578125" customWidth="1"/>
    <col min="3790" max="3790" width="14.570312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5" width="15.42578125" customWidth="1"/>
    <col min="4046" max="4046" width="14.570312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1" width="15.42578125" customWidth="1"/>
    <col min="4302" max="4302" width="14.570312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7" width="15.42578125" customWidth="1"/>
    <col min="4558" max="4558" width="14.570312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3" width="15.42578125" customWidth="1"/>
    <col min="4814" max="4814" width="14.570312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9" width="15.42578125" customWidth="1"/>
    <col min="5070" max="5070" width="14.570312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5" width="15.42578125" customWidth="1"/>
    <col min="5326" max="5326" width="14.570312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1" width="15.42578125" customWidth="1"/>
    <col min="5582" max="5582" width="14.570312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7" width="15.42578125" customWidth="1"/>
    <col min="5838" max="5838" width="14.570312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3" width="15.42578125" customWidth="1"/>
    <col min="6094" max="6094" width="14.570312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9" width="15.42578125" customWidth="1"/>
    <col min="6350" max="6350" width="14.570312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5" width="15.42578125" customWidth="1"/>
    <col min="6606" max="6606" width="14.570312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1" width="15.42578125" customWidth="1"/>
    <col min="6862" max="6862" width="14.570312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7" width="15.42578125" customWidth="1"/>
    <col min="7118" max="7118" width="14.570312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3" width="15.42578125" customWidth="1"/>
    <col min="7374" max="7374" width="14.570312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9" width="15.42578125" customWidth="1"/>
    <col min="7630" max="7630" width="14.570312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5" width="15.42578125" customWidth="1"/>
    <col min="7886" max="7886" width="14.570312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1" width="15.42578125" customWidth="1"/>
    <col min="8142" max="8142" width="14.570312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7" width="15.42578125" customWidth="1"/>
    <col min="8398" max="8398" width="14.570312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3" width="15.42578125" customWidth="1"/>
    <col min="8654" max="8654" width="14.570312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9" width="15.42578125" customWidth="1"/>
    <col min="8910" max="8910" width="14.570312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5" width="15.42578125" customWidth="1"/>
    <col min="9166" max="9166" width="14.570312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1" width="15.42578125" customWidth="1"/>
    <col min="9422" max="9422" width="14.570312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7" width="15.42578125" customWidth="1"/>
    <col min="9678" max="9678" width="14.570312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3" width="15.42578125" customWidth="1"/>
    <col min="9934" max="9934" width="14.570312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9" width="15.42578125" customWidth="1"/>
    <col min="10190" max="10190" width="14.570312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5" width="15.42578125" customWidth="1"/>
    <col min="10446" max="10446" width="14.570312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1" width="15.42578125" customWidth="1"/>
    <col min="10702" max="10702" width="14.570312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7" width="15.42578125" customWidth="1"/>
    <col min="10958" max="10958" width="14.570312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3" width="15.42578125" customWidth="1"/>
    <col min="11214" max="11214" width="14.570312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9" width="15.42578125" customWidth="1"/>
    <col min="11470" max="11470" width="14.570312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5" width="15.42578125" customWidth="1"/>
    <col min="11726" max="11726" width="14.570312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1" width="15.42578125" customWidth="1"/>
    <col min="11982" max="11982" width="14.570312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7" width="15.42578125" customWidth="1"/>
    <col min="12238" max="12238" width="14.570312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3" width="15.42578125" customWidth="1"/>
    <col min="12494" max="12494" width="14.570312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9" width="15.42578125" customWidth="1"/>
    <col min="12750" max="12750" width="14.570312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5" width="15.42578125" customWidth="1"/>
    <col min="13006" max="13006" width="14.570312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1" width="15.42578125" customWidth="1"/>
    <col min="13262" max="13262" width="14.570312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7" width="15.42578125" customWidth="1"/>
    <col min="13518" max="13518" width="14.570312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3" width="15.42578125" customWidth="1"/>
    <col min="13774" max="13774" width="14.570312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9" width="15.42578125" customWidth="1"/>
    <col min="14030" max="14030" width="14.570312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5" width="15.42578125" customWidth="1"/>
    <col min="14286" max="14286" width="14.570312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1" width="15.42578125" customWidth="1"/>
    <col min="14542" max="14542" width="14.570312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7" width="15.42578125" customWidth="1"/>
    <col min="14798" max="14798" width="14.570312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3" width="15.42578125" customWidth="1"/>
    <col min="15054" max="15054" width="14.570312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9" width="15.42578125" customWidth="1"/>
    <col min="15310" max="15310" width="14.570312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5" width="15.42578125" customWidth="1"/>
    <col min="15566" max="15566" width="14.570312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1" width="15.42578125" customWidth="1"/>
    <col min="15822" max="15822" width="14.570312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7" width="15.42578125" customWidth="1"/>
    <col min="16078" max="16078" width="14.5703125" customWidth="1"/>
    <col min="16079" max="16079" width="15.85546875" customWidth="1"/>
  </cols>
  <sheetData>
    <row r="1" spans="1:7" ht="14.45" x14ac:dyDescent="0.35">
      <c r="A1" s="181" t="s">
        <v>502</v>
      </c>
      <c r="B1" s="181"/>
      <c r="C1" s="181"/>
      <c r="D1" s="181"/>
      <c r="E1" s="181"/>
      <c r="F1" s="181"/>
      <c r="G1" s="181"/>
    </row>
    <row r="2" spans="1:7" ht="14.45" x14ac:dyDescent="0.35">
      <c r="A2" s="127" t="str">
        <f>'Formato 1'!A2</f>
        <v>ACADEMIA METROPOLITANA DE SEGURIDAD PÚBLICA DE LEÓN, GUANAJUATO (a)</v>
      </c>
      <c r="B2" s="128"/>
      <c r="C2" s="128"/>
      <c r="D2" s="128"/>
      <c r="E2" s="128"/>
      <c r="F2" s="128"/>
      <c r="G2" s="129"/>
    </row>
    <row r="3" spans="1:7" ht="14.45" x14ac:dyDescent="0.35">
      <c r="A3" s="112" t="s">
        <v>503</v>
      </c>
      <c r="B3" s="113"/>
      <c r="C3" s="113"/>
      <c r="D3" s="113"/>
      <c r="E3" s="113"/>
      <c r="F3" s="113"/>
      <c r="G3" s="114"/>
    </row>
    <row r="4" spans="1:7" ht="14.45" x14ac:dyDescent="0.3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185" t="s">
        <v>504</v>
      </c>
      <c r="B5" s="186">
        <v>2017</v>
      </c>
      <c r="C5" s="186">
        <f>+B5+1</f>
        <v>2018</v>
      </c>
      <c r="D5" s="186">
        <f>+C5+1</f>
        <v>2019</v>
      </c>
      <c r="E5" s="186">
        <f>+D5+1</f>
        <v>2020</v>
      </c>
      <c r="F5" s="186">
        <f>+E5+1</f>
        <v>2021</v>
      </c>
      <c r="G5" s="36">
        <f>+F5+1</f>
        <v>2022</v>
      </c>
    </row>
    <row r="6" spans="1:7" ht="32.25" x14ac:dyDescent="0.25">
      <c r="A6" s="162"/>
      <c r="B6" s="187"/>
      <c r="C6" s="187"/>
      <c r="D6" s="187"/>
      <c r="E6" s="187"/>
      <c r="F6" s="187"/>
      <c r="G6" s="37" t="s">
        <v>583</v>
      </c>
    </row>
    <row r="7" spans="1:7" x14ac:dyDescent="0.25">
      <c r="A7" s="61" t="s">
        <v>511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584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585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465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466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586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469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470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472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589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590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ht="14.45" x14ac:dyDescent="0.35">
      <c r="A20" s="59"/>
      <c r="B20" s="59"/>
      <c r="C20" s="59"/>
      <c r="D20" s="59"/>
      <c r="E20" s="59"/>
      <c r="F20" s="59"/>
      <c r="G20" s="59"/>
    </row>
    <row r="21" spans="1:7" ht="14.45" x14ac:dyDescent="0.35">
      <c r="A21" s="65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591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592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ht="14.45" x14ac:dyDescent="0.35">
      <c r="A27" s="45"/>
      <c r="B27" s="59"/>
      <c r="C27" s="59"/>
      <c r="D27" s="59"/>
      <c r="E27" s="59"/>
      <c r="F27" s="59"/>
      <c r="G27" s="59"/>
    </row>
    <row r="28" spans="1:7" ht="14.45" x14ac:dyDescent="0.35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ht="14.45" x14ac:dyDescent="0.3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ht="14.45" x14ac:dyDescent="0.35">
      <c r="A30" s="45"/>
      <c r="B30" s="59"/>
      <c r="C30" s="59"/>
      <c r="D30" s="59"/>
      <c r="E30" s="59"/>
      <c r="F30" s="59"/>
      <c r="G30" s="59"/>
    </row>
    <row r="31" spans="1:7" ht="14.45" x14ac:dyDescent="0.35">
      <c r="A31" s="3" t="s">
        <v>514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ht="14.45" x14ac:dyDescent="0.35">
      <c r="A32" s="45"/>
      <c r="B32" s="59"/>
      <c r="C32" s="59"/>
      <c r="D32" s="59"/>
      <c r="E32" s="59"/>
      <c r="F32" s="59"/>
      <c r="G32" s="59"/>
    </row>
    <row r="33" spans="1:7" ht="14.45" x14ac:dyDescent="0.3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485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35">
      <c r="A35" s="66" t="s">
        <v>594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14.45" x14ac:dyDescent="0.35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5">
      <c r="A37" s="54"/>
      <c r="B37" s="67"/>
      <c r="C37" s="67"/>
      <c r="D37" s="67"/>
      <c r="E37" s="67"/>
      <c r="F37" s="67"/>
      <c r="G37" s="67"/>
    </row>
    <row r="38" spans="1:7" ht="14.45" x14ac:dyDescent="0.35">
      <c r="A38" s="60"/>
    </row>
    <row r="39" spans="1:7" ht="14.45" x14ac:dyDescent="0.35">
      <c r="A39" s="184" t="s">
        <v>595</v>
      </c>
      <c r="B39" s="184"/>
      <c r="C39" s="184"/>
      <c r="D39" s="184"/>
      <c r="E39" s="184"/>
      <c r="F39" s="184"/>
      <c r="G39" s="184"/>
    </row>
    <row r="40" spans="1:7" x14ac:dyDescent="0.25">
      <c r="A40" s="184" t="s">
        <v>596</v>
      </c>
      <c r="B40" s="184"/>
      <c r="C40" s="184"/>
      <c r="D40" s="184"/>
      <c r="E40" s="184"/>
      <c r="F40" s="184"/>
      <c r="G40" s="1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425781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425781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425781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425781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425781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425781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425781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425781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425781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425781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425781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425781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425781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425781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425781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425781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425781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425781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425781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425781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425781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425781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425781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425781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425781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425781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425781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425781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425781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425781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425781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425781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425781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425781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425781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425781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425781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425781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425781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425781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425781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425781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425781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425781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425781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425781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425781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425781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425781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425781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425781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425781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425781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425781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425781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425781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425781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425781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425781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425781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425781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425781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425781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42578125" customWidth="1"/>
    <col min="16073" max="16073" width="15" customWidth="1"/>
    <col min="16074" max="16074" width="15.140625" customWidth="1"/>
  </cols>
  <sheetData>
    <row r="1" spans="1:7" ht="14.45" x14ac:dyDescent="0.35">
      <c r="A1" s="181" t="s">
        <v>517</v>
      </c>
      <c r="B1" s="181"/>
      <c r="C1" s="181"/>
      <c r="D1" s="181"/>
      <c r="E1" s="181"/>
      <c r="F1" s="181"/>
      <c r="G1" s="181"/>
    </row>
    <row r="2" spans="1:7" ht="14.45" x14ac:dyDescent="0.35">
      <c r="A2" s="127" t="str">
        <f>'Formato 1'!A2</f>
        <v>ACADEMIA METROPOLITANA DE SEGURIDAD PÚBLICA DE LEÓN, GUANAJUATO (a)</v>
      </c>
      <c r="B2" s="128"/>
      <c r="C2" s="128"/>
      <c r="D2" s="128"/>
      <c r="E2" s="128"/>
      <c r="F2" s="128"/>
      <c r="G2" s="129"/>
    </row>
    <row r="3" spans="1:7" ht="14.45" x14ac:dyDescent="0.35">
      <c r="A3" s="112" t="s">
        <v>518</v>
      </c>
      <c r="B3" s="113"/>
      <c r="C3" s="113"/>
      <c r="D3" s="113"/>
      <c r="E3" s="113"/>
      <c r="F3" s="113"/>
      <c r="G3" s="114"/>
    </row>
    <row r="4" spans="1:7" ht="14.45" x14ac:dyDescent="0.3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188" t="s">
        <v>579</v>
      </c>
      <c r="B5" s="186">
        <v>2017</v>
      </c>
      <c r="C5" s="186">
        <f>+B5+1</f>
        <v>2018</v>
      </c>
      <c r="D5" s="186">
        <f>+C5+1</f>
        <v>2019</v>
      </c>
      <c r="E5" s="186">
        <f>+D5+1</f>
        <v>2020</v>
      </c>
      <c r="F5" s="186">
        <f>+E5+1</f>
        <v>2021</v>
      </c>
      <c r="G5" s="36">
        <v>2022</v>
      </c>
    </row>
    <row r="6" spans="1:7" ht="48.75" customHeight="1" x14ac:dyDescent="0.25">
      <c r="A6" s="189"/>
      <c r="B6" s="187"/>
      <c r="C6" s="187"/>
      <c r="D6" s="187"/>
      <c r="E6" s="187"/>
      <c r="F6" s="187"/>
      <c r="G6" s="37" t="s">
        <v>597</v>
      </c>
    </row>
    <row r="7" spans="1:7" ht="14.45" x14ac:dyDescent="0.35">
      <c r="A7" s="26" t="s">
        <v>489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580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581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492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493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582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495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496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ht="14.45" x14ac:dyDescent="0.35">
      <c r="A17" s="45"/>
      <c r="B17" s="45"/>
      <c r="C17" s="45"/>
      <c r="D17" s="45"/>
      <c r="E17" s="45"/>
      <c r="F17" s="45"/>
      <c r="G17" s="45"/>
    </row>
    <row r="18" spans="1:7" ht="14.45" x14ac:dyDescent="0.35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580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581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492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493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582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495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496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500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14.45" x14ac:dyDescent="0.35">
      <c r="A28" s="45"/>
      <c r="B28" s="45"/>
      <c r="C28" s="45"/>
      <c r="D28" s="45"/>
      <c r="E28" s="45"/>
      <c r="F28" s="45"/>
      <c r="G28" s="45"/>
    </row>
    <row r="29" spans="1:7" ht="14.45" x14ac:dyDescent="0.35">
      <c r="A29" s="3" t="s">
        <v>598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ht="14.45" x14ac:dyDescent="0.35">
      <c r="A30" s="54"/>
      <c r="B30" s="54"/>
      <c r="C30" s="54"/>
      <c r="D30" s="54"/>
      <c r="E30" s="54"/>
      <c r="F30" s="54"/>
      <c r="G30" s="54"/>
    </row>
    <row r="31" spans="1:7" ht="14.45" x14ac:dyDescent="0.35">
      <c r="A31" s="60"/>
    </row>
    <row r="32" spans="1:7" ht="14.45" x14ac:dyDescent="0.35">
      <c r="A32" s="184" t="s">
        <v>595</v>
      </c>
      <c r="B32" s="184"/>
      <c r="C32" s="184"/>
      <c r="D32" s="184"/>
      <c r="E32" s="184"/>
      <c r="F32" s="184"/>
      <c r="G32" s="184"/>
    </row>
    <row r="33" spans="1:7" x14ac:dyDescent="0.25">
      <c r="A33" s="184" t="s">
        <v>596</v>
      </c>
      <c r="B33" s="184"/>
      <c r="C33" s="184"/>
      <c r="D33" s="184"/>
      <c r="E33" s="184"/>
      <c r="F33" s="184"/>
      <c r="G33" s="1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570312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5703125" style="56" customWidth="1"/>
    <col min="217" max="217" width="19.140625" style="56" customWidth="1"/>
    <col min="218" max="218" width="37.425781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5703125" style="56" customWidth="1"/>
    <col min="473" max="473" width="19.140625" style="56" customWidth="1"/>
    <col min="474" max="474" width="37.425781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5703125" style="56" customWidth="1"/>
    <col min="729" max="729" width="19.140625" style="56" customWidth="1"/>
    <col min="730" max="730" width="37.425781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5703125" style="56" customWidth="1"/>
    <col min="985" max="985" width="19.140625" style="56" customWidth="1"/>
    <col min="986" max="986" width="37.425781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5703125" style="56" customWidth="1"/>
    <col min="1241" max="1241" width="19.140625" style="56" customWidth="1"/>
    <col min="1242" max="1242" width="37.425781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5703125" style="56" customWidth="1"/>
    <col min="1497" max="1497" width="19.140625" style="56" customWidth="1"/>
    <col min="1498" max="1498" width="37.425781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5703125" style="56" customWidth="1"/>
    <col min="1753" max="1753" width="19.140625" style="56" customWidth="1"/>
    <col min="1754" max="1754" width="37.425781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5703125" style="56" customWidth="1"/>
    <col min="2009" max="2009" width="19.140625" style="56" customWidth="1"/>
    <col min="2010" max="2010" width="37.425781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5703125" style="56" customWidth="1"/>
    <col min="2265" max="2265" width="19.140625" style="56" customWidth="1"/>
    <col min="2266" max="2266" width="37.425781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5703125" style="56" customWidth="1"/>
    <col min="2521" max="2521" width="19.140625" style="56" customWidth="1"/>
    <col min="2522" max="2522" width="37.425781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5703125" style="56" customWidth="1"/>
    <col min="2777" max="2777" width="19.140625" style="56" customWidth="1"/>
    <col min="2778" max="2778" width="37.425781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5703125" style="56" customWidth="1"/>
    <col min="3033" max="3033" width="19.140625" style="56" customWidth="1"/>
    <col min="3034" max="3034" width="37.425781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5703125" style="56" customWidth="1"/>
    <col min="3289" max="3289" width="19.140625" style="56" customWidth="1"/>
    <col min="3290" max="3290" width="37.425781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5703125" style="56" customWidth="1"/>
    <col min="3545" max="3545" width="19.140625" style="56" customWidth="1"/>
    <col min="3546" max="3546" width="37.425781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5703125" style="56" customWidth="1"/>
    <col min="3801" max="3801" width="19.140625" style="56" customWidth="1"/>
    <col min="3802" max="3802" width="37.425781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5703125" style="56" customWidth="1"/>
    <col min="4057" max="4057" width="19.140625" style="56" customWidth="1"/>
    <col min="4058" max="4058" width="37.425781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5703125" style="56" customWidth="1"/>
    <col min="4313" max="4313" width="19.140625" style="56" customWidth="1"/>
    <col min="4314" max="4314" width="37.425781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5703125" style="56" customWidth="1"/>
    <col min="4569" max="4569" width="19.140625" style="56" customWidth="1"/>
    <col min="4570" max="4570" width="37.425781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5703125" style="56" customWidth="1"/>
    <col min="4825" max="4825" width="19.140625" style="56" customWidth="1"/>
    <col min="4826" max="4826" width="37.425781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5703125" style="56" customWidth="1"/>
    <col min="5081" max="5081" width="19.140625" style="56" customWidth="1"/>
    <col min="5082" max="5082" width="37.425781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5703125" style="56" customWidth="1"/>
    <col min="5337" max="5337" width="19.140625" style="56" customWidth="1"/>
    <col min="5338" max="5338" width="37.425781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5703125" style="56" customWidth="1"/>
    <col min="5593" max="5593" width="19.140625" style="56" customWidth="1"/>
    <col min="5594" max="5594" width="37.425781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5703125" style="56" customWidth="1"/>
    <col min="5849" max="5849" width="19.140625" style="56" customWidth="1"/>
    <col min="5850" max="5850" width="37.425781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5703125" style="56" customWidth="1"/>
    <col min="6105" max="6105" width="19.140625" style="56" customWidth="1"/>
    <col min="6106" max="6106" width="37.425781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5703125" style="56" customWidth="1"/>
    <col min="6361" max="6361" width="19.140625" style="56" customWidth="1"/>
    <col min="6362" max="6362" width="37.425781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5703125" style="56" customWidth="1"/>
    <col min="6617" max="6617" width="19.140625" style="56" customWidth="1"/>
    <col min="6618" max="6618" width="37.425781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5703125" style="56" customWidth="1"/>
    <col min="6873" max="6873" width="19.140625" style="56" customWidth="1"/>
    <col min="6874" max="6874" width="37.425781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5703125" style="56" customWidth="1"/>
    <col min="7129" max="7129" width="19.140625" style="56" customWidth="1"/>
    <col min="7130" max="7130" width="37.425781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5703125" style="56" customWidth="1"/>
    <col min="7385" max="7385" width="19.140625" style="56" customWidth="1"/>
    <col min="7386" max="7386" width="37.425781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5703125" style="56" customWidth="1"/>
    <col min="7641" max="7641" width="19.140625" style="56" customWidth="1"/>
    <col min="7642" max="7642" width="37.425781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5703125" style="56" customWidth="1"/>
    <col min="7897" max="7897" width="19.140625" style="56" customWidth="1"/>
    <col min="7898" max="7898" width="37.425781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5703125" style="56" customWidth="1"/>
    <col min="8153" max="8153" width="19.140625" style="56" customWidth="1"/>
    <col min="8154" max="8154" width="37.425781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5703125" style="56" customWidth="1"/>
    <col min="8409" max="8409" width="19.140625" style="56" customWidth="1"/>
    <col min="8410" max="8410" width="37.425781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5703125" style="56" customWidth="1"/>
    <col min="8665" max="8665" width="19.140625" style="56" customWidth="1"/>
    <col min="8666" max="8666" width="37.425781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5703125" style="56" customWidth="1"/>
    <col min="8921" max="8921" width="19.140625" style="56" customWidth="1"/>
    <col min="8922" max="8922" width="37.425781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5703125" style="56" customWidth="1"/>
    <col min="9177" max="9177" width="19.140625" style="56" customWidth="1"/>
    <col min="9178" max="9178" width="37.425781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5703125" style="56" customWidth="1"/>
    <col min="9433" max="9433" width="19.140625" style="56" customWidth="1"/>
    <col min="9434" max="9434" width="37.425781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5703125" style="56" customWidth="1"/>
    <col min="9689" max="9689" width="19.140625" style="56" customWidth="1"/>
    <col min="9690" max="9690" width="37.425781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5703125" style="56" customWidth="1"/>
    <col min="9945" max="9945" width="19.140625" style="56" customWidth="1"/>
    <col min="9946" max="9946" width="37.425781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5703125" style="56" customWidth="1"/>
    <col min="10201" max="10201" width="19.140625" style="56" customWidth="1"/>
    <col min="10202" max="10202" width="37.425781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5703125" style="56" customWidth="1"/>
    <col min="10457" max="10457" width="19.140625" style="56" customWidth="1"/>
    <col min="10458" max="10458" width="37.425781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5703125" style="56" customWidth="1"/>
    <col min="10713" max="10713" width="19.140625" style="56" customWidth="1"/>
    <col min="10714" max="10714" width="37.425781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5703125" style="56" customWidth="1"/>
    <col min="10969" max="10969" width="19.140625" style="56" customWidth="1"/>
    <col min="10970" max="10970" width="37.425781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5703125" style="56" customWidth="1"/>
    <col min="11225" max="11225" width="19.140625" style="56" customWidth="1"/>
    <col min="11226" max="11226" width="37.425781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5703125" style="56" customWidth="1"/>
    <col min="11481" max="11481" width="19.140625" style="56" customWidth="1"/>
    <col min="11482" max="11482" width="37.425781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5703125" style="56" customWidth="1"/>
    <col min="11737" max="11737" width="19.140625" style="56" customWidth="1"/>
    <col min="11738" max="11738" width="37.425781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5703125" style="56" customWidth="1"/>
    <col min="11993" max="11993" width="19.140625" style="56" customWidth="1"/>
    <col min="11994" max="11994" width="37.425781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5703125" style="56" customWidth="1"/>
    <col min="12249" max="12249" width="19.140625" style="56" customWidth="1"/>
    <col min="12250" max="12250" width="37.425781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5703125" style="56" customWidth="1"/>
    <col min="12505" max="12505" width="19.140625" style="56" customWidth="1"/>
    <col min="12506" max="12506" width="37.425781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5703125" style="56" customWidth="1"/>
    <col min="12761" max="12761" width="19.140625" style="56" customWidth="1"/>
    <col min="12762" max="12762" width="37.425781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5703125" style="56" customWidth="1"/>
    <col min="13017" max="13017" width="19.140625" style="56" customWidth="1"/>
    <col min="13018" max="13018" width="37.425781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5703125" style="56" customWidth="1"/>
    <col min="13273" max="13273" width="19.140625" style="56" customWidth="1"/>
    <col min="13274" max="13274" width="37.425781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5703125" style="56" customWidth="1"/>
    <col min="13529" max="13529" width="19.140625" style="56" customWidth="1"/>
    <col min="13530" max="13530" width="37.425781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5703125" style="56" customWidth="1"/>
    <col min="13785" max="13785" width="19.140625" style="56" customWidth="1"/>
    <col min="13786" max="13786" width="37.425781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5703125" style="56" customWidth="1"/>
    <col min="14041" max="14041" width="19.140625" style="56" customWidth="1"/>
    <col min="14042" max="14042" width="37.425781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5703125" style="56" customWidth="1"/>
    <col min="14297" max="14297" width="19.140625" style="56" customWidth="1"/>
    <col min="14298" max="14298" width="37.425781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5703125" style="56" customWidth="1"/>
    <col min="14553" max="14553" width="19.140625" style="56" customWidth="1"/>
    <col min="14554" max="14554" width="37.425781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5703125" style="56" customWidth="1"/>
    <col min="14809" max="14809" width="19.140625" style="56" customWidth="1"/>
    <col min="14810" max="14810" width="37.425781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5703125" style="56" customWidth="1"/>
    <col min="15065" max="15065" width="19.140625" style="56" customWidth="1"/>
    <col min="15066" max="15066" width="37.425781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5703125" style="56" customWidth="1"/>
    <col min="15321" max="15321" width="19.140625" style="56" customWidth="1"/>
    <col min="15322" max="15322" width="37.425781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5703125" style="56" customWidth="1"/>
    <col min="15577" max="15577" width="19.140625" style="56" customWidth="1"/>
    <col min="15578" max="15578" width="37.425781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5703125" style="56" customWidth="1"/>
    <col min="15833" max="15833" width="19.140625" style="56" customWidth="1"/>
    <col min="15834" max="15834" width="37.425781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5703125" style="56" customWidth="1"/>
    <col min="16089" max="16089" width="19.140625" style="56" customWidth="1"/>
    <col min="16090" max="16090" width="37.42578125" style="56" bestFit="1" customWidth="1"/>
    <col min="16091" max="16384" width="65" style="56"/>
  </cols>
  <sheetData>
    <row r="1" spans="1:6" ht="20.100000000000001" customHeight="1" x14ac:dyDescent="0.25">
      <c r="A1" s="190" t="s">
        <v>521</v>
      </c>
      <c r="B1" s="190"/>
      <c r="C1" s="190"/>
      <c r="D1" s="190"/>
      <c r="E1" s="190"/>
      <c r="F1" s="190"/>
    </row>
    <row r="2" spans="1:6" ht="20.100000000000001" customHeight="1" x14ac:dyDescent="0.35">
      <c r="A2" s="109" t="str">
        <f>'Formato 1'!A2</f>
        <v>ACADEMIA METROPOLITANA DE SEGURIDAD PÚBLICA DE LEÓN, GUANAJUATO (a)</v>
      </c>
      <c r="B2" s="133"/>
      <c r="C2" s="133"/>
      <c r="D2" s="133"/>
      <c r="E2" s="133"/>
      <c r="F2" s="134"/>
    </row>
    <row r="3" spans="1:6" ht="29.25" customHeight="1" x14ac:dyDescent="0.35">
      <c r="A3" s="135" t="s">
        <v>522</v>
      </c>
      <c r="B3" s="136"/>
      <c r="C3" s="136"/>
      <c r="D3" s="136"/>
      <c r="E3" s="136"/>
      <c r="F3" s="137"/>
    </row>
    <row r="4" spans="1:6" ht="35.25" customHeight="1" x14ac:dyDescent="0.35">
      <c r="A4" s="120"/>
      <c r="B4" s="120" t="s">
        <v>523</v>
      </c>
      <c r="C4" s="120" t="s">
        <v>524</v>
      </c>
      <c r="D4" s="120" t="s">
        <v>525</v>
      </c>
      <c r="E4" s="120" t="s">
        <v>526</v>
      </c>
      <c r="F4" s="120" t="s">
        <v>527</v>
      </c>
    </row>
    <row r="5" spans="1:6" ht="12.75" customHeight="1" x14ac:dyDescent="0.35">
      <c r="A5" s="18" t="s">
        <v>528</v>
      </c>
      <c r="B5" s="52"/>
      <c r="C5" s="52"/>
      <c r="D5" s="52"/>
      <c r="E5" s="52"/>
      <c r="F5" s="52"/>
    </row>
    <row r="6" spans="1:6" ht="30" x14ac:dyDescent="0.25">
      <c r="A6" s="58" t="s">
        <v>529</v>
      </c>
      <c r="B6" s="59"/>
      <c r="C6" s="59"/>
      <c r="D6" s="59"/>
      <c r="E6" s="59"/>
      <c r="F6" s="59"/>
    </row>
    <row r="7" spans="1:6" ht="15" x14ac:dyDescent="0.25">
      <c r="A7" s="58" t="s">
        <v>530</v>
      </c>
      <c r="B7" s="59"/>
      <c r="C7" s="59"/>
      <c r="D7" s="59"/>
      <c r="E7" s="59"/>
      <c r="F7" s="59"/>
    </row>
    <row r="8" spans="1:6" ht="14.45" x14ac:dyDescent="0.35">
      <c r="A8" s="66"/>
      <c r="B8" s="45"/>
      <c r="C8" s="45"/>
      <c r="D8" s="45"/>
      <c r="E8" s="45"/>
      <c r="F8" s="45"/>
    </row>
    <row r="9" spans="1:6" ht="15" x14ac:dyDescent="0.25">
      <c r="A9" s="18" t="s">
        <v>531</v>
      </c>
      <c r="B9" s="45"/>
      <c r="C9" s="45"/>
      <c r="D9" s="45"/>
      <c r="E9" s="45"/>
      <c r="F9" s="45"/>
    </row>
    <row r="10" spans="1:6" ht="14.45" x14ac:dyDescent="0.35">
      <c r="A10" s="58" t="s">
        <v>532</v>
      </c>
      <c r="B10" s="59"/>
      <c r="C10" s="59"/>
      <c r="D10" s="59"/>
      <c r="E10" s="59"/>
      <c r="F10" s="59"/>
    </row>
    <row r="11" spans="1:6" ht="15" x14ac:dyDescent="0.25">
      <c r="A11" s="79" t="s">
        <v>533</v>
      </c>
      <c r="B11" s="59"/>
      <c r="C11" s="59"/>
      <c r="D11" s="59"/>
      <c r="E11" s="59"/>
      <c r="F11" s="59"/>
    </row>
    <row r="12" spans="1:6" ht="15" x14ac:dyDescent="0.25">
      <c r="A12" s="79" t="s">
        <v>534</v>
      </c>
      <c r="B12" s="59"/>
      <c r="C12" s="59"/>
      <c r="D12" s="59"/>
      <c r="E12" s="59"/>
      <c r="F12" s="59"/>
    </row>
    <row r="13" spans="1:6" ht="14.45" x14ac:dyDescent="0.35">
      <c r="A13" s="79" t="s">
        <v>535</v>
      </c>
      <c r="B13" s="59"/>
      <c r="C13" s="59"/>
      <c r="D13" s="59"/>
      <c r="E13" s="59"/>
      <c r="F13" s="59"/>
    </row>
    <row r="14" spans="1:6" ht="14.45" x14ac:dyDescent="0.35">
      <c r="A14" s="58" t="s">
        <v>536</v>
      </c>
      <c r="B14" s="59"/>
      <c r="C14" s="59"/>
      <c r="D14" s="59"/>
      <c r="E14" s="59"/>
      <c r="F14" s="59"/>
    </row>
    <row r="15" spans="1:6" ht="15" x14ac:dyDescent="0.25">
      <c r="A15" s="79" t="s">
        <v>533</v>
      </c>
      <c r="B15" s="59"/>
      <c r="C15" s="59"/>
      <c r="D15" s="59"/>
      <c r="E15" s="59"/>
      <c r="F15" s="59"/>
    </row>
    <row r="16" spans="1:6" ht="15" x14ac:dyDescent="0.25">
      <c r="A16" s="79" t="s">
        <v>534</v>
      </c>
      <c r="B16" s="59"/>
      <c r="C16" s="59"/>
      <c r="D16" s="59"/>
      <c r="E16" s="59"/>
      <c r="F16" s="59"/>
    </row>
    <row r="17" spans="1:6" ht="14.45" x14ac:dyDescent="0.35">
      <c r="A17" s="79" t="s">
        <v>535</v>
      </c>
      <c r="B17" s="59"/>
      <c r="C17" s="59"/>
      <c r="D17" s="59"/>
      <c r="E17" s="59"/>
      <c r="F17" s="59"/>
    </row>
    <row r="18" spans="1:6" ht="14.45" x14ac:dyDescent="0.35">
      <c r="A18" s="58" t="s">
        <v>537</v>
      </c>
      <c r="B18" s="121"/>
      <c r="C18" s="59"/>
      <c r="D18" s="59"/>
      <c r="E18" s="59"/>
      <c r="F18" s="59"/>
    </row>
    <row r="19" spans="1:6" ht="15" x14ac:dyDescent="0.25">
      <c r="A19" s="58" t="s">
        <v>538</v>
      </c>
      <c r="B19" s="59"/>
      <c r="C19" s="59"/>
      <c r="D19" s="59"/>
      <c r="E19" s="59"/>
      <c r="F19" s="59"/>
    </row>
    <row r="20" spans="1:6" ht="30" x14ac:dyDescent="0.25">
      <c r="A20" s="58" t="s">
        <v>539</v>
      </c>
      <c r="B20" s="122"/>
      <c r="C20" s="122"/>
      <c r="D20" s="122"/>
      <c r="E20" s="122"/>
      <c r="F20" s="122"/>
    </row>
    <row r="21" spans="1:6" ht="30" x14ac:dyDescent="0.25">
      <c r="A21" s="58" t="s">
        <v>540</v>
      </c>
      <c r="B21" s="122"/>
      <c r="C21" s="122"/>
      <c r="D21" s="122"/>
      <c r="E21" s="122"/>
      <c r="F21" s="122"/>
    </row>
    <row r="22" spans="1:6" ht="29.1" x14ac:dyDescent="0.35">
      <c r="A22" s="58" t="s">
        <v>541</v>
      </c>
      <c r="B22" s="122"/>
      <c r="C22" s="122"/>
      <c r="D22" s="122"/>
      <c r="E22" s="122"/>
      <c r="F22" s="122"/>
    </row>
    <row r="23" spans="1:6" ht="14.45" x14ac:dyDescent="0.35">
      <c r="A23" s="58" t="s">
        <v>542</v>
      </c>
      <c r="B23" s="122"/>
      <c r="C23" s="122"/>
      <c r="D23" s="122"/>
      <c r="E23" s="122"/>
      <c r="F23" s="122"/>
    </row>
    <row r="24" spans="1:6" ht="15" x14ac:dyDescent="0.25">
      <c r="A24" s="58" t="s">
        <v>543</v>
      </c>
      <c r="B24" s="123"/>
      <c r="C24" s="59"/>
      <c r="D24" s="59"/>
      <c r="E24" s="59"/>
      <c r="F24" s="59"/>
    </row>
    <row r="25" spans="1:6" ht="14.45" x14ac:dyDescent="0.35">
      <c r="A25" s="58" t="s">
        <v>544</v>
      </c>
      <c r="B25" s="123"/>
      <c r="C25" s="59"/>
      <c r="D25" s="59"/>
      <c r="E25" s="59"/>
      <c r="F25" s="59"/>
    </row>
    <row r="26" spans="1:6" ht="14.45" x14ac:dyDescent="0.35">
      <c r="A26" s="66"/>
      <c r="B26" s="45"/>
      <c r="C26" s="45"/>
      <c r="D26" s="45"/>
      <c r="E26" s="45"/>
      <c r="F26" s="45"/>
    </row>
    <row r="27" spans="1:6" ht="14.45" x14ac:dyDescent="0.35">
      <c r="A27" s="18" t="s">
        <v>545</v>
      </c>
      <c r="B27" s="45"/>
      <c r="C27" s="45"/>
      <c r="D27" s="45"/>
      <c r="E27" s="45"/>
      <c r="F27" s="45"/>
    </row>
    <row r="28" spans="1:6" ht="14.45" x14ac:dyDescent="0.35">
      <c r="A28" s="58" t="s">
        <v>546</v>
      </c>
      <c r="B28" s="59"/>
      <c r="C28" s="59"/>
      <c r="D28" s="59"/>
      <c r="E28" s="59"/>
      <c r="F28" s="59"/>
    </row>
    <row r="29" spans="1:6" ht="14.45" x14ac:dyDescent="0.35">
      <c r="A29" s="66"/>
      <c r="B29" s="45"/>
      <c r="C29" s="45"/>
      <c r="D29" s="45"/>
      <c r="E29" s="45"/>
      <c r="F29" s="45"/>
    </row>
    <row r="30" spans="1:6" ht="15" x14ac:dyDescent="0.25">
      <c r="A30" s="18" t="s">
        <v>547</v>
      </c>
      <c r="B30" s="45"/>
      <c r="C30" s="45"/>
      <c r="D30" s="45"/>
      <c r="E30" s="45"/>
      <c r="F30" s="45"/>
    </row>
    <row r="31" spans="1:6" ht="14.45" x14ac:dyDescent="0.35">
      <c r="A31" s="58" t="s">
        <v>532</v>
      </c>
      <c r="B31" s="59"/>
      <c r="C31" s="59"/>
      <c r="D31" s="59"/>
      <c r="E31" s="59"/>
      <c r="F31" s="59"/>
    </row>
    <row r="32" spans="1:6" ht="14.45" x14ac:dyDescent="0.35">
      <c r="A32" s="58" t="s">
        <v>536</v>
      </c>
      <c r="B32" s="59"/>
      <c r="C32" s="59"/>
      <c r="D32" s="59"/>
      <c r="E32" s="59"/>
      <c r="F32" s="59"/>
    </row>
    <row r="33" spans="1:6" ht="14.45" x14ac:dyDescent="0.35">
      <c r="A33" s="58" t="s">
        <v>548</v>
      </c>
      <c r="B33" s="59"/>
      <c r="C33" s="59"/>
      <c r="D33" s="59"/>
      <c r="E33" s="59"/>
      <c r="F33" s="59"/>
    </row>
    <row r="34" spans="1:6" ht="14.45" x14ac:dyDescent="0.35">
      <c r="A34" s="66"/>
      <c r="B34" s="45"/>
      <c r="C34" s="45"/>
      <c r="D34" s="45"/>
      <c r="E34" s="45"/>
      <c r="F34" s="45"/>
    </row>
    <row r="35" spans="1:6" ht="15" x14ac:dyDescent="0.25">
      <c r="A35" s="18" t="s">
        <v>549</v>
      </c>
      <c r="B35" s="45"/>
      <c r="C35" s="45"/>
      <c r="D35" s="45"/>
      <c r="E35" s="45"/>
      <c r="F35" s="45"/>
    </row>
    <row r="36" spans="1:6" ht="15" x14ac:dyDescent="0.25">
      <c r="A36" s="58" t="s">
        <v>550</v>
      </c>
      <c r="B36" s="59"/>
      <c r="C36" s="59"/>
      <c r="D36" s="59"/>
      <c r="E36" s="59"/>
      <c r="F36" s="59"/>
    </row>
    <row r="37" spans="1:6" ht="15" x14ac:dyDescent="0.25">
      <c r="A37" s="58" t="s">
        <v>551</v>
      </c>
      <c r="B37" s="59"/>
      <c r="C37" s="59"/>
      <c r="D37" s="59"/>
      <c r="E37" s="59"/>
      <c r="F37" s="59"/>
    </row>
    <row r="38" spans="1:6" ht="14.45" x14ac:dyDescent="0.35">
      <c r="A38" s="58" t="s">
        <v>552</v>
      </c>
      <c r="B38" s="123"/>
      <c r="C38" s="59"/>
      <c r="D38" s="59"/>
      <c r="E38" s="59"/>
      <c r="F38" s="59"/>
    </row>
    <row r="39" spans="1:6" ht="14.45" x14ac:dyDescent="0.35">
      <c r="A39" s="66"/>
      <c r="B39" s="45"/>
      <c r="C39" s="45"/>
      <c r="D39" s="45"/>
      <c r="E39" s="45"/>
      <c r="F39" s="45"/>
    </row>
    <row r="40" spans="1:6" ht="14.45" x14ac:dyDescent="0.35">
      <c r="A40" s="18" t="s">
        <v>553</v>
      </c>
      <c r="B40" s="59"/>
      <c r="C40" s="59"/>
      <c r="D40" s="59"/>
      <c r="E40" s="59"/>
      <c r="F40" s="59"/>
    </row>
    <row r="41" spans="1:6" ht="14.45" x14ac:dyDescent="0.35">
      <c r="A41" s="66"/>
      <c r="B41" s="45"/>
      <c r="C41" s="45"/>
      <c r="D41" s="45"/>
      <c r="E41" s="45"/>
      <c r="F41" s="45"/>
    </row>
    <row r="42" spans="1:6" ht="14.45" x14ac:dyDescent="0.35">
      <c r="A42" s="18" t="s">
        <v>554</v>
      </c>
      <c r="B42" s="45"/>
      <c r="C42" s="45"/>
      <c r="D42" s="45"/>
      <c r="E42" s="45"/>
      <c r="F42" s="45"/>
    </row>
    <row r="43" spans="1:6" ht="15" x14ac:dyDescent="0.25">
      <c r="A43" s="58" t="s">
        <v>555</v>
      </c>
      <c r="B43" s="59"/>
      <c r="C43" s="59"/>
      <c r="D43" s="59"/>
      <c r="E43" s="59"/>
      <c r="F43" s="59"/>
    </row>
    <row r="44" spans="1:6" ht="15" x14ac:dyDescent="0.25">
      <c r="A44" s="58" t="s">
        <v>556</v>
      </c>
      <c r="B44" s="59"/>
      <c r="C44" s="59"/>
      <c r="D44" s="59"/>
      <c r="E44" s="59"/>
      <c r="F44" s="59"/>
    </row>
    <row r="45" spans="1:6" ht="15" x14ac:dyDescent="0.25">
      <c r="A45" s="58" t="s">
        <v>557</v>
      </c>
      <c r="B45" s="59"/>
      <c r="C45" s="59"/>
      <c r="D45" s="59"/>
      <c r="E45" s="59"/>
      <c r="F45" s="59"/>
    </row>
    <row r="46" spans="1:6" ht="15" x14ac:dyDescent="0.25">
      <c r="A46" s="66"/>
      <c r="B46" s="45"/>
      <c r="C46" s="45"/>
      <c r="D46" s="45"/>
      <c r="E46" s="45"/>
      <c r="F46" s="45"/>
    </row>
    <row r="47" spans="1:6" ht="30" x14ac:dyDescent="0.25">
      <c r="A47" s="18" t="s">
        <v>558</v>
      </c>
      <c r="B47" s="45"/>
      <c r="C47" s="45"/>
      <c r="D47" s="45"/>
      <c r="E47" s="45"/>
      <c r="F47" s="45"/>
    </row>
    <row r="48" spans="1:6" ht="15" x14ac:dyDescent="0.25">
      <c r="A48" s="58" t="s">
        <v>556</v>
      </c>
      <c r="B48" s="122"/>
      <c r="C48" s="122"/>
      <c r="D48" s="122"/>
      <c r="E48" s="122"/>
      <c r="F48" s="122"/>
    </row>
    <row r="49" spans="1:6" ht="15" x14ac:dyDescent="0.25">
      <c r="A49" s="58" t="s">
        <v>557</v>
      </c>
      <c r="B49" s="122"/>
      <c r="C49" s="122"/>
      <c r="D49" s="122"/>
      <c r="E49" s="122"/>
      <c r="F49" s="122"/>
    </row>
    <row r="50" spans="1:6" ht="15" x14ac:dyDescent="0.25">
      <c r="A50" s="66"/>
      <c r="B50" s="45"/>
      <c r="C50" s="45"/>
      <c r="D50" s="45"/>
      <c r="E50" s="45"/>
      <c r="F50" s="45"/>
    </row>
    <row r="51" spans="1:6" ht="15" x14ac:dyDescent="0.25">
      <c r="A51" s="18" t="s">
        <v>559</v>
      </c>
      <c r="B51" s="45"/>
      <c r="C51" s="45"/>
      <c r="D51" s="45"/>
      <c r="E51" s="45"/>
      <c r="F51" s="45"/>
    </row>
    <row r="52" spans="1:6" ht="15" x14ac:dyDescent="0.25">
      <c r="A52" s="58" t="s">
        <v>556</v>
      </c>
      <c r="B52" s="59"/>
      <c r="C52" s="59"/>
      <c r="D52" s="59"/>
      <c r="E52" s="59"/>
      <c r="F52" s="59"/>
    </row>
    <row r="53" spans="1:6" ht="15" x14ac:dyDescent="0.25">
      <c r="A53" s="58" t="s">
        <v>557</v>
      </c>
      <c r="B53" s="59"/>
      <c r="C53" s="59"/>
      <c r="D53" s="59"/>
      <c r="E53" s="59"/>
      <c r="F53" s="59"/>
    </row>
    <row r="54" spans="1:6" ht="15" x14ac:dyDescent="0.25">
      <c r="A54" s="58" t="s">
        <v>560</v>
      </c>
      <c r="B54" s="59"/>
      <c r="C54" s="59"/>
      <c r="D54" s="59"/>
      <c r="E54" s="59"/>
      <c r="F54" s="59"/>
    </row>
    <row r="55" spans="1:6" ht="15" x14ac:dyDescent="0.25">
      <c r="A55" s="66"/>
      <c r="B55" s="45"/>
      <c r="C55" s="45"/>
      <c r="D55" s="45"/>
      <c r="E55" s="45"/>
      <c r="F55" s="45"/>
    </row>
    <row r="56" spans="1:6" ht="44.25" customHeight="1" x14ac:dyDescent="0.25">
      <c r="A56" s="18" t="s">
        <v>561</v>
      </c>
      <c r="B56" s="45"/>
      <c r="C56" s="45"/>
      <c r="D56" s="45"/>
      <c r="E56" s="45"/>
      <c r="F56" s="45"/>
    </row>
    <row r="57" spans="1:6" ht="20.100000000000001" customHeight="1" x14ac:dyDescent="0.25">
      <c r="A57" s="58" t="s">
        <v>556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557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562</v>
      </c>
      <c r="B60" s="45"/>
      <c r="C60" s="45"/>
      <c r="D60" s="45"/>
      <c r="E60" s="45"/>
      <c r="F60" s="45"/>
    </row>
    <row r="61" spans="1:6" ht="20.100000000000001" customHeight="1" x14ac:dyDescent="0.25">
      <c r="A61" s="58" t="s">
        <v>563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564</v>
      </c>
      <c r="B62" s="123"/>
      <c r="C62" s="59"/>
      <c r="D62" s="59"/>
      <c r="E62" s="59"/>
      <c r="F62" s="59"/>
    </row>
    <row r="63" spans="1:6" ht="20.100000000000001" customHeight="1" x14ac:dyDescent="0.25">
      <c r="A63" s="66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565</v>
      </c>
      <c r="B64" s="45"/>
      <c r="C64" s="45"/>
      <c r="D64" s="45"/>
      <c r="E64" s="45"/>
      <c r="F64" s="45"/>
    </row>
    <row r="65" spans="1:6" ht="20.100000000000001" customHeight="1" x14ac:dyDescent="0.25">
      <c r="A65" s="58" t="s">
        <v>566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567</v>
      </c>
      <c r="B66" s="59"/>
      <c r="C66" s="59"/>
      <c r="D66" s="59"/>
      <c r="E66" s="59"/>
      <c r="F66" s="59"/>
    </row>
    <row r="67" spans="1:6" ht="20.100000000000001" customHeight="1" x14ac:dyDescent="0.25">
      <c r="A67" s="119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view="pageBreakPreview" zoomScaleNormal="75" zoomScaleSheetLayoutView="100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5703125" customWidth="1"/>
    <col min="5" max="5" width="19" customWidth="1"/>
    <col min="6" max="6" width="20.5703125" customWidth="1"/>
    <col min="7" max="7" width="15.5703125" customWidth="1"/>
    <col min="8" max="8" width="22.42578125" customWidth="1"/>
  </cols>
  <sheetData>
    <row r="1" spans="1:8" ht="41.1" customHeight="1" x14ac:dyDescent="0.25">
      <c r="A1" s="154" t="s">
        <v>124</v>
      </c>
      <c r="B1" s="155"/>
      <c r="C1" s="155"/>
      <c r="D1" s="155"/>
      <c r="E1" s="155"/>
      <c r="F1" s="155"/>
      <c r="G1" s="155"/>
      <c r="H1" s="156"/>
    </row>
    <row r="2" spans="1:8" ht="14.45" x14ac:dyDescent="0.35">
      <c r="A2" s="109" t="str">
        <f>'Formato 1'!A2</f>
        <v>ACADEMIA METROPOLITANA DE SEGURIDAD PÚBLICA DE LEÓN, GUANAJUATO (a)</v>
      </c>
      <c r="B2" s="110"/>
      <c r="C2" s="110"/>
      <c r="D2" s="110"/>
      <c r="E2" s="110"/>
      <c r="F2" s="110"/>
      <c r="G2" s="110"/>
      <c r="H2" s="111"/>
    </row>
    <row r="3" spans="1:8" ht="15" customHeight="1" x14ac:dyDescent="0.25">
      <c r="A3" s="112" t="s">
        <v>125</v>
      </c>
      <c r="B3" s="113"/>
      <c r="C3" s="113"/>
      <c r="D3" s="113"/>
      <c r="E3" s="113"/>
      <c r="F3" s="113"/>
      <c r="G3" s="113"/>
      <c r="H3" s="114"/>
    </row>
    <row r="4" spans="1:8" ht="15" customHeight="1" x14ac:dyDescent="0.35">
      <c r="A4" s="112" t="str">
        <f>'Formato 1'!A4</f>
        <v>Al 31 de Diciembre de 2024 y al 31 de Diciembre de 2025 (b)</v>
      </c>
      <c r="B4" s="113"/>
      <c r="C4" s="113"/>
      <c r="D4" s="113"/>
      <c r="E4" s="113"/>
      <c r="F4" s="113"/>
      <c r="G4" s="113"/>
      <c r="H4" s="114"/>
    </row>
    <row r="5" spans="1:8" ht="14.45" x14ac:dyDescent="0.35">
      <c r="A5" s="115" t="s">
        <v>2</v>
      </c>
      <c r="B5" s="116"/>
      <c r="C5" s="116"/>
      <c r="D5" s="116"/>
      <c r="E5" s="116"/>
      <c r="F5" s="116"/>
      <c r="G5" s="116"/>
      <c r="H5" s="117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ht="14.45" x14ac:dyDescent="0.3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5">
      <c r="A9" s="103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4" t="s">
        <v>136</v>
      </c>
      <c r="B10" s="105">
        <v>0</v>
      </c>
      <c r="C10" s="47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x14ac:dyDescent="0.25">
      <c r="A11" s="104" t="s">
        <v>137</v>
      </c>
      <c r="B11" s="105">
        <v>0</v>
      </c>
      <c r="C11" s="47">
        <v>0</v>
      </c>
      <c r="D11" s="105">
        <v>0</v>
      </c>
      <c r="E11" s="105">
        <v>0</v>
      </c>
      <c r="F11" s="105">
        <v>0</v>
      </c>
      <c r="G11" s="47">
        <v>0</v>
      </c>
      <c r="H11" s="47">
        <v>0</v>
      </c>
    </row>
    <row r="12" spans="1:8" ht="16.5" customHeight="1" x14ac:dyDescent="0.35">
      <c r="A12" s="104" t="s">
        <v>138</v>
      </c>
      <c r="B12" s="105">
        <v>0</v>
      </c>
      <c r="C12" s="47">
        <v>0</v>
      </c>
      <c r="D12" s="105">
        <v>0</v>
      </c>
      <c r="E12" s="105">
        <v>0</v>
      </c>
      <c r="F12" s="105">
        <v>0</v>
      </c>
      <c r="G12" s="47">
        <v>0</v>
      </c>
      <c r="H12" s="47">
        <v>0</v>
      </c>
    </row>
    <row r="13" spans="1:8" ht="14.45" x14ac:dyDescent="0.35">
      <c r="A13" s="103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4" t="s">
        <v>140</v>
      </c>
      <c r="B14" s="105">
        <v>0</v>
      </c>
      <c r="C14" s="47">
        <v>0</v>
      </c>
      <c r="D14" s="105">
        <v>0</v>
      </c>
      <c r="E14" s="105">
        <v>0</v>
      </c>
      <c r="F14" s="105">
        <v>0</v>
      </c>
      <c r="G14" s="47">
        <v>0</v>
      </c>
      <c r="H14" s="47">
        <v>0</v>
      </c>
    </row>
    <row r="15" spans="1:8" ht="15" customHeight="1" x14ac:dyDescent="0.25">
      <c r="A15" s="104" t="s">
        <v>141</v>
      </c>
      <c r="B15" s="105">
        <v>0</v>
      </c>
      <c r="C15" s="47">
        <v>0</v>
      </c>
      <c r="D15" s="105">
        <v>0</v>
      </c>
      <c r="E15" s="105">
        <v>0</v>
      </c>
      <c r="F15" s="105">
        <v>0</v>
      </c>
      <c r="G15" s="47">
        <v>0</v>
      </c>
      <c r="H15" s="47">
        <v>0</v>
      </c>
    </row>
    <row r="16" spans="1:8" ht="14.45" x14ac:dyDescent="0.35">
      <c r="A16" s="104" t="s">
        <v>142</v>
      </c>
      <c r="B16" s="105">
        <v>0</v>
      </c>
      <c r="C16" s="47">
        <v>0</v>
      </c>
      <c r="D16" s="105">
        <v>0</v>
      </c>
      <c r="E16" s="105">
        <v>0</v>
      </c>
      <c r="F16" s="105">
        <v>0</v>
      </c>
      <c r="G16" s="47">
        <v>0</v>
      </c>
      <c r="H16" s="47">
        <v>0</v>
      </c>
    </row>
    <row r="17" spans="1:8" ht="14.45" x14ac:dyDescent="0.35">
      <c r="A17" s="106"/>
      <c r="B17" s="90"/>
      <c r="C17" s="90"/>
      <c r="D17" s="90"/>
      <c r="E17" s="90"/>
      <c r="F17" s="90"/>
      <c r="G17" s="90"/>
      <c r="H17" s="90"/>
    </row>
    <row r="18" spans="1:8" ht="14.45" x14ac:dyDescent="0.35">
      <c r="A18" s="8" t="s">
        <v>143</v>
      </c>
      <c r="B18" s="4">
        <v>5156777.78</v>
      </c>
      <c r="C18" s="107"/>
      <c r="D18" s="107"/>
      <c r="E18" s="107"/>
      <c r="F18" s="4">
        <v>5688642.0099999998</v>
      </c>
      <c r="G18" s="107"/>
      <c r="H18" s="107"/>
    </row>
    <row r="19" spans="1:8" ht="16.5" customHeight="1" x14ac:dyDescent="0.35">
      <c r="A19" s="106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144</v>
      </c>
      <c r="B20" s="4">
        <f t="shared" ref="B20:H20" si="3">B8+B18</f>
        <v>5156777.78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5688642.0099999998</v>
      </c>
      <c r="G20" s="4">
        <f t="shared" si="3"/>
        <v>0</v>
      </c>
      <c r="H20" s="4">
        <f t="shared" si="3"/>
        <v>0</v>
      </c>
    </row>
    <row r="21" spans="1:8" ht="16.5" customHeight="1" x14ac:dyDescent="0.35">
      <c r="A21" s="106"/>
      <c r="B21" s="49"/>
      <c r="C21" s="49"/>
      <c r="D21" s="49"/>
      <c r="E21" s="49"/>
      <c r="F21" s="49"/>
      <c r="G21" s="49"/>
      <c r="H21" s="49"/>
    </row>
    <row r="22" spans="1:8" ht="16.5" customHeight="1" x14ac:dyDescent="0.3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5">
      <c r="A23" s="108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5">
      <c r="A24" s="108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ht="14.45" x14ac:dyDescent="0.35">
      <c r="A25" s="108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8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8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8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ht="14.45" x14ac:dyDescent="0.35">
      <c r="A32" s="60"/>
    </row>
    <row r="33" spans="1:8" ht="14.45" customHeight="1" x14ac:dyDescent="0.25">
      <c r="A33" s="157" t="s">
        <v>154</v>
      </c>
      <c r="B33" s="157"/>
      <c r="C33" s="157"/>
      <c r="D33" s="157"/>
      <c r="E33" s="157"/>
      <c r="F33" s="157"/>
      <c r="G33" s="157"/>
      <c r="H33" s="157"/>
    </row>
    <row r="34" spans="1:8" ht="14.45" customHeight="1" x14ac:dyDescent="0.25">
      <c r="A34" s="157"/>
      <c r="B34" s="157"/>
      <c r="C34" s="157"/>
      <c r="D34" s="157"/>
      <c r="E34" s="157"/>
      <c r="F34" s="157"/>
      <c r="G34" s="157"/>
      <c r="H34" s="157"/>
    </row>
    <row r="35" spans="1:8" ht="14.45" customHeight="1" x14ac:dyDescent="0.25">
      <c r="A35" s="157"/>
      <c r="B35" s="157"/>
      <c r="C35" s="157"/>
      <c r="D35" s="157"/>
      <c r="E35" s="157"/>
      <c r="F35" s="157"/>
      <c r="G35" s="157"/>
      <c r="H35" s="157"/>
    </row>
    <row r="36" spans="1:8" ht="14.45" customHeight="1" x14ac:dyDescent="0.25">
      <c r="A36" s="157"/>
      <c r="B36" s="157"/>
      <c r="C36" s="157"/>
      <c r="D36" s="157"/>
      <c r="E36" s="157"/>
      <c r="F36" s="157"/>
      <c r="G36" s="157"/>
      <c r="H36" s="157"/>
    </row>
    <row r="37" spans="1:8" ht="14.45" customHeight="1" x14ac:dyDescent="0.25">
      <c r="A37" s="157"/>
      <c r="B37" s="157"/>
      <c r="C37" s="157"/>
      <c r="D37" s="157"/>
      <c r="E37" s="157"/>
      <c r="F37" s="157"/>
      <c r="G37" s="157"/>
      <c r="H37" s="157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8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8"/>
    </row>
    <row r="43" spans="1:8" x14ac:dyDescent="0.25">
      <c r="A43" s="108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8"/>
    </row>
    <row r="44" spans="1:8" x14ac:dyDescent="0.25">
      <c r="A44" s="108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scale="45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view="pageBreakPreview" zoomScaleNormal="75" zoomScaleSheetLayoutView="100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5703125" customWidth="1"/>
    <col min="4" max="6" width="14.42578125" customWidth="1"/>
    <col min="7" max="7" width="17.140625" customWidth="1"/>
    <col min="8" max="8" width="20.5703125" customWidth="1"/>
    <col min="9" max="11" width="24.42578125" customWidth="1"/>
    <col min="12" max="12" width="4.42578125" customWidth="1"/>
  </cols>
  <sheetData>
    <row r="1" spans="1:11" ht="41.1" customHeight="1" x14ac:dyDescent="0.25">
      <c r="A1" s="154" t="s">
        <v>165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</row>
    <row r="2" spans="1:11" ht="14.45" x14ac:dyDescent="0.35">
      <c r="A2" s="109" t="str">
        <f>'Formato 1'!A2</f>
        <v>ACADEMIA METROPOLITANA DE SEGURIDAD PÚBLICA DE LEÓN, GUANAJUATO (a)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x14ac:dyDescent="0.25">
      <c r="A3" s="112" t="s">
        <v>166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ht="14.45" x14ac:dyDescent="0.35">
      <c r="A4" s="112" t="s">
        <v>603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</row>
    <row r="5" spans="1:11" ht="14.45" x14ac:dyDescent="0.35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ht="14.45" x14ac:dyDescent="0.35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ht="14.45" x14ac:dyDescent="0.35">
      <c r="A9" s="99" t="s">
        <v>179</v>
      </c>
      <c r="B9" s="100">
        <v>45658</v>
      </c>
      <c r="C9" s="100">
        <v>45658</v>
      </c>
      <c r="D9" s="100">
        <v>46022</v>
      </c>
      <c r="E9" s="47">
        <v>0</v>
      </c>
      <c r="F9" s="59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ht="14.45" x14ac:dyDescent="0.35">
      <c r="A10" s="99" t="s">
        <v>180</v>
      </c>
      <c r="B10" s="100">
        <v>45658</v>
      </c>
      <c r="C10" s="100">
        <v>45658</v>
      </c>
      <c r="D10" s="100">
        <v>46022</v>
      </c>
      <c r="E10" s="47">
        <v>0</v>
      </c>
      <c r="F10" s="59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ht="14.45" x14ac:dyDescent="0.35">
      <c r="A11" s="99" t="s">
        <v>181</v>
      </c>
      <c r="B11" s="100">
        <v>45658</v>
      </c>
      <c r="C11" s="100">
        <v>45658</v>
      </c>
      <c r="D11" s="100">
        <v>46022</v>
      </c>
      <c r="E11" s="47">
        <v>0</v>
      </c>
      <c r="F11" s="59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ht="14.45" x14ac:dyDescent="0.35">
      <c r="A12" s="99" t="s">
        <v>182</v>
      </c>
      <c r="B12" s="100">
        <v>45658</v>
      </c>
      <c r="C12" s="100">
        <v>45658</v>
      </c>
      <c r="D12" s="100">
        <v>46022</v>
      </c>
      <c r="E12" s="47">
        <v>0</v>
      </c>
      <c r="F12" s="59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ht="14.45" x14ac:dyDescent="0.35">
      <c r="A13" s="139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4.45" x14ac:dyDescent="0.35">
      <c r="A14" s="2" t="s">
        <v>183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ht="14.45" x14ac:dyDescent="0.35">
      <c r="A15" s="99" t="s">
        <v>184</v>
      </c>
      <c r="B15" s="100">
        <v>45658</v>
      </c>
      <c r="C15" s="100">
        <v>45658</v>
      </c>
      <c r="D15" s="100">
        <v>46022</v>
      </c>
      <c r="E15" s="47">
        <v>0</v>
      </c>
      <c r="F15" s="59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ht="14.45" x14ac:dyDescent="0.35">
      <c r="A16" s="99" t="s">
        <v>185</v>
      </c>
      <c r="B16" s="100">
        <v>45658</v>
      </c>
      <c r="C16" s="100">
        <v>45658</v>
      </c>
      <c r="D16" s="100">
        <v>46022</v>
      </c>
      <c r="E16" s="47">
        <v>0</v>
      </c>
      <c r="F16" s="59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ht="14.45" x14ac:dyDescent="0.35">
      <c r="A17" s="99" t="s">
        <v>186</v>
      </c>
      <c r="B17" s="100">
        <v>45658</v>
      </c>
      <c r="C17" s="100">
        <v>45658</v>
      </c>
      <c r="D17" s="100">
        <v>46022</v>
      </c>
      <c r="E17" s="47">
        <v>0</v>
      </c>
      <c r="F17" s="59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ht="14.45" x14ac:dyDescent="0.35">
      <c r="A18" s="99" t="s">
        <v>187</v>
      </c>
      <c r="B18" s="100">
        <v>45658</v>
      </c>
      <c r="C18" s="100">
        <v>45658</v>
      </c>
      <c r="D18" s="100">
        <v>46022</v>
      </c>
      <c r="E18" s="47">
        <v>0</v>
      </c>
      <c r="F18" s="59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ht="14.45" x14ac:dyDescent="0.35">
      <c r="A19" s="139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14.45" x14ac:dyDescent="0.35">
      <c r="A20" s="2" t="s">
        <v>188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ht="14.45" x14ac:dyDescent="0.3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9:D12 B15:D18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scale="45" fitToHeight="0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view="pageBreakPreview" topLeftCell="A9" zoomScaleNormal="75" zoomScaleSheetLayoutView="100" workbookViewId="0">
      <selection activeCell="D9" sqref="D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4" width="22.5703125" bestFit="1" customWidth="1"/>
    <col min="5" max="5" width="3.42578125" customWidth="1"/>
  </cols>
  <sheetData>
    <row r="1" spans="1:4" ht="41.1" customHeight="1" x14ac:dyDescent="0.35">
      <c r="A1" s="154" t="s">
        <v>189</v>
      </c>
      <c r="B1" s="155"/>
      <c r="C1" s="155"/>
      <c r="D1" s="156"/>
    </row>
    <row r="2" spans="1:4" ht="14.45" x14ac:dyDescent="0.35">
      <c r="A2" s="109" t="str">
        <f>'Formato 1'!A2</f>
        <v>ACADEMIA METROPOLITANA DE SEGURIDAD PÚBLICA DE LEÓN, GUANAJUATO (a)</v>
      </c>
      <c r="B2" s="110"/>
      <c r="C2" s="110"/>
      <c r="D2" s="111"/>
    </row>
    <row r="3" spans="1:4" ht="14.45" x14ac:dyDescent="0.35">
      <c r="A3" s="112" t="s">
        <v>190</v>
      </c>
      <c r="B3" s="113"/>
      <c r="C3" s="113"/>
      <c r="D3" s="114"/>
    </row>
    <row r="4" spans="1:4" ht="14.45" x14ac:dyDescent="0.35">
      <c r="A4" s="112" t="str">
        <f>'Formato 3'!A4</f>
        <v>Del 1 de Enero al 31 de Diciembre de 2025 (b)</v>
      </c>
      <c r="B4" s="113"/>
      <c r="C4" s="113"/>
      <c r="D4" s="114"/>
    </row>
    <row r="5" spans="1:4" ht="14.45" x14ac:dyDescent="0.35">
      <c r="A5" s="115" t="s">
        <v>2</v>
      </c>
      <c r="B5" s="116"/>
      <c r="C5" s="116"/>
      <c r="D5" s="117"/>
    </row>
    <row r="6" spans="1:4" ht="15" customHeight="1" x14ac:dyDescent="0.35"/>
    <row r="7" spans="1:4" ht="29.1" x14ac:dyDescent="0.35">
      <c r="A7" s="13" t="s">
        <v>6</v>
      </c>
      <c r="B7" s="7" t="s">
        <v>191</v>
      </c>
      <c r="C7" s="7" t="s">
        <v>192</v>
      </c>
      <c r="D7" s="7" t="s">
        <v>193</v>
      </c>
    </row>
    <row r="8" spans="1:4" ht="14.45" x14ac:dyDescent="0.35">
      <c r="A8" s="3" t="s">
        <v>194</v>
      </c>
      <c r="B8" s="14">
        <f>SUM(B9:B11)</f>
        <v>16592096</v>
      </c>
      <c r="C8" s="14">
        <f>SUM(C9:C11)</f>
        <v>13012716.439999999</v>
      </c>
      <c r="D8" s="14">
        <f>SUM(D9:D11)</f>
        <v>12914716.439999999</v>
      </c>
    </row>
    <row r="9" spans="1:4" x14ac:dyDescent="0.25">
      <c r="A9" s="57" t="s">
        <v>195</v>
      </c>
      <c r="B9" s="93">
        <v>9825695</v>
      </c>
      <c r="C9" s="93">
        <v>11129596.869999999</v>
      </c>
      <c r="D9" s="93">
        <v>11031596.869999999</v>
      </c>
    </row>
    <row r="10" spans="1:4" ht="14.45" x14ac:dyDescent="0.35">
      <c r="A10" s="57" t="s">
        <v>196</v>
      </c>
      <c r="B10" s="93">
        <v>0</v>
      </c>
      <c r="C10" s="93">
        <v>1713839.06</v>
      </c>
      <c r="D10" s="93">
        <v>1713839.06</v>
      </c>
    </row>
    <row r="11" spans="1:4" ht="14.45" x14ac:dyDescent="0.35">
      <c r="A11" s="57" t="s">
        <v>197</v>
      </c>
      <c r="B11" s="93">
        <v>6766401</v>
      </c>
      <c r="C11" s="93">
        <v>169280.51</v>
      </c>
      <c r="D11" s="93">
        <v>169280.51</v>
      </c>
    </row>
    <row r="12" spans="1:4" ht="14.45" x14ac:dyDescent="0.35">
      <c r="A12" s="46"/>
      <c r="B12" s="90"/>
      <c r="C12" s="90"/>
      <c r="D12" s="90"/>
    </row>
    <row r="13" spans="1:4" ht="14.45" x14ac:dyDescent="0.35">
      <c r="A13" s="3" t="s">
        <v>198</v>
      </c>
      <c r="B13" s="14">
        <f>B14+B15</f>
        <v>16592096</v>
      </c>
      <c r="C13" s="14">
        <f>C14+C15</f>
        <v>18042068.68</v>
      </c>
      <c r="D13" s="14">
        <f>D14+D15</f>
        <v>18042068.68</v>
      </c>
    </row>
    <row r="14" spans="1:4" x14ac:dyDescent="0.25">
      <c r="A14" s="57" t="s">
        <v>199</v>
      </c>
      <c r="B14" s="93">
        <v>0</v>
      </c>
      <c r="C14" s="93">
        <v>0</v>
      </c>
      <c r="D14" s="93">
        <v>0</v>
      </c>
    </row>
    <row r="15" spans="1:4" x14ac:dyDescent="0.25">
      <c r="A15" s="57" t="s">
        <v>200</v>
      </c>
      <c r="B15" s="93">
        <v>16592096</v>
      </c>
      <c r="C15" s="93">
        <v>18042068.68</v>
      </c>
      <c r="D15" s="93">
        <v>18042068.68</v>
      </c>
    </row>
    <row r="16" spans="1:4" ht="14.45" x14ac:dyDescent="0.35">
      <c r="A16" s="46"/>
      <c r="B16" s="90"/>
      <c r="C16" s="90"/>
      <c r="D16" s="90"/>
    </row>
    <row r="17" spans="1:4" ht="14.45" x14ac:dyDescent="0.35">
      <c r="A17" s="3" t="s">
        <v>201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7" t="s">
        <v>202</v>
      </c>
      <c r="B18" s="16">
        <v>0</v>
      </c>
      <c r="C18" s="47">
        <v>0</v>
      </c>
      <c r="D18" s="47">
        <v>0</v>
      </c>
    </row>
    <row r="19" spans="1:4" ht="14.45" x14ac:dyDescent="0.35">
      <c r="A19" s="57" t="s">
        <v>203</v>
      </c>
      <c r="B19" s="16">
        <v>0</v>
      </c>
      <c r="C19" s="47">
        <v>0</v>
      </c>
      <c r="D19" s="47">
        <v>0</v>
      </c>
    </row>
    <row r="20" spans="1:4" ht="14.45" x14ac:dyDescent="0.35">
      <c r="A20" s="46"/>
      <c r="B20" s="90"/>
      <c r="C20" s="90"/>
      <c r="D20" s="90"/>
    </row>
    <row r="21" spans="1:4" x14ac:dyDescent="0.25">
      <c r="A21" s="3" t="s">
        <v>204</v>
      </c>
      <c r="B21" s="14">
        <f>B8-B13+B17</f>
        <v>0</v>
      </c>
      <c r="C21" s="14">
        <f>C8-C13+C17</f>
        <v>-5029352.24</v>
      </c>
      <c r="D21" s="14">
        <f>D8-D13+D17</f>
        <v>-5127352.24</v>
      </c>
    </row>
    <row r="22" spans="1:4" ht="14.45" x14ac:dyDescent="0.35">
      <c r="A22" s="3"/>
      <c r="B22" s="90"/>
      <c r="C22" s="90"/>
      <c r="D22" s="90"/>
    </row>
    <row r="23" spans="1:4" ht="14.45" x14ac:dyDescent="0.35">
      <c r="A23" s="3" t="s">
        <v>205</v>
      </c>
      <c r="B23" s="14">
        <f>B21-B11</f>
        <v>-6766401</v>
      </c>
      <c r="C23" s="14">
        <f>C21-C11</f>
        <v>-5198632.75</v>
      </c>
      <c r="D23" s="14">
        <f>D21-D11</f>
        <v>-5296632.75</v>
      </c>
    </row>
    <row r="24" spans="1:4" ht="14.45" x14ac:dyDescent="0.35">
      <c r="A24" s="3"/>
      <c r="B24" s="17"/>
      <c r="C24" s="17"/>
      <c r="D24" s="17"/>
    </row>
    <row r="25" spans="1:4" ht="14.45" x14ac:dyDescent="0.35">
      <c r="A25" s="18" t="s">
        <v>206</v>
      </c>
      <c r="B25" s="14">
        <f>B23-B17</f>
        <v>-6766401</v>
      </c>
      <c r="C25" s="14">
        <f>C23-C17</f>
        <v>-5198632.75</v>
      </c>
      <c r="D25" s="14">
        <f>D23-D17</f>
        <v>-5296632.75</v>
      </c>
    </row>
    <row r="26" spans="1:4" ht="14.45" x14ac:dyDescent="0.35">
      <c r="A26" s="19"/>
      <c r="B26" s="81"/>
      <c r="C26" s="81"/>
      <c r="D26" s="81"/>
    </row>
    <row r="27" spans="1:4" ht="14.45" x14ac:dyDescent="0.35">
      <c r="A27" s="60"/>
    </row>
    <row r="28" spans="1:4" ht="14.45" x14ac:dyDescent="0.3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ht="14.45" x14ac:dyDescent="0.3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ht="14.45" x14ac:dyDescent="0.35">
      <c r="A30" s="57" t="s">
        <v>211</v>
      </c>
      <c r="B30" s="47">
        <v>0</v>
      </c>
      <c r="C30" s="47">
        <v>0</v>
      </c>
      <c r="D30" s="47">
        <v>0</v>
      </c>
    </row>
    <row r="31" spans="1:4" ht="14.45" x14ac:dyDescent="0.35">
      <c r="A31" s="57" t="s">
        <v>212</v>
      </c>
      <c r="B31" s="47">
        <v>0</v>
      </c>
      <c r="C31" s="47">
        <v>0</v>
      </c>
      <c r="D31" s="47">
        <v>0</v>
      </c>
    </row>
    <row r="32" spans="1:4" ht="14.45" x14ac:dyDescent="0.35">
      <c r="A32" s="45"/>
      <c r="B32" s="49"/>
      <c r="C32" s="49"/>
      <c r="D32" s="49"/>
    </row>
    <row r="33" spans="1:4" ht="14.45" customHeight="1" x14ac:dyDescent="0.35">
      <c r="A33" s="3" t="s">
        <v>213</v>
      </c>
      <c r="B33" s="4">
        <f>B25+B29</f>
        <v>-6766401</v>
      </c>
      <c r="C33" s="4">
        <f>C25+C29</f>
        <v>-5198632.75</v>
      </c>
      <c r="D33" s="4">
        <f>D25+D29</f>
        <v>-5296632.75</v>
      </c>
    </row>
    <row r="34" spans="1:4" ht="14.45" customHeight="1" x14ac:dyDescent="0.35">
      <c r="A34" s="54"/>
      <c r="B34" s="55"/>
      <c r="C34" s="55"/>
      <c r="D34" s="55"/>
    </row>
    <row r="35" spans="1:4" ht="14.45" customHeight="1" x14ac:dyDescent="0.35">
      <c r="A35" s="60"/>
    </row>
    <row r="36" spans="1:4" ht="14.45" customHeight="1" x14ac:dyDescent="0.3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3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7">
        <v>0</v>
      </c>
      <c r="C38" s="47">
        <v>0</v>
      </c>
      <c r="D38" s="47">
        <v>0</v>
      </c>
    </row>
    <row r="39" spans="1:4" ht="14.45" x14ac:dyDescent="0.35">
      <c r="A39" s="57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7" t="s">
        <v>220</v>
      </c>
      <c r="B42" s="47">
        <v>0</v>
      </c>
      <c r="C42" s="47">
        <v>0</v>
      </c>
      <c r="D42" s="47">
        <v>0</v>
      </c>
    </row>
    <row r="43" spans="1:4" ht="14.45" x14ac:dyDescent="0.3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ht="14.45" x14ac:dyDescent="0.35">
      <c r="A45" s="20"/>
      <c r="B45" s="55"/>
      <c r="C45" s="55"/>
      <c r="D45" s="55"/>
    </row>
    <row r="47" spans="1:4" ht="29.1" x14ac:dyDescent="0.3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4" t="s">
        <v>222</v>
      </c>
      <c r="B48" s="95">
        <f>B9</f>
        <v>9825695</v>
      </c>
      <c r="C48" s="95">
        <f>C9</f>
        <v>11129596.869999999</v>
      </c>
      <c r="D48" s="95">
        <f>D9</f>
        <v>11031596.869999999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6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7" t="s">
        <v>199</v>
      </c>
      <c r="B53" s="47">
        <f>B14</f>
        <v>0</v>
      </c>
      <c r="C53" s="47">
        <f>C14</f>
        <v>0</v>
      </c>
      <c r="D53" s="47">
        <f>D14</f>
        <v>0</v>
      </c>
    </row>
    <row r="54" spans="1:4" x14ac:dyDescent="0.25">
      <c r="A54" s="45"/>
      <c r="B54" s="49"/>
      <c r="C54" s="49"/>
      <c r="D54" s="49"/>
    </row>
    <row r="55" spans="1:4" x14ac:dyDescent="0.25">
      <c r="A55" s="57" t="s">
        <v>202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9825695</v>
      </c>
      <c r="C57" s="4">
        <f>C48+C49-C53+C55</f>
        <v>11129596.869999999</v>
      </c>
      <c r="D57" s="4">
        <f>D48+D49-D53+D55</f>
        <v>11031596.869999999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9825695</v>
      </c>
      <c r="C59" s="4">
        <f>C57-C49</f>
        <v>11129596.869999999</v>
      </c>
      <c r="D59" s="4">
        <f>D57-D49</f>
        <v>11031596.869999999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4" t="s">
        <v>196</v>
      </c>
      <c r="B63" s="97">
        <f>B10</f>
        <v>0</v>
      </c>
      <c r="C63" s="97">
        <f>C10</f>
        <v>1713839.06</v>
      </c>
      <c r="D63" s="97">
        <f>D10</f>
        <v>1713839.06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217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220</v>
      </c>
      <c r="B66" s="93">
        <v>0</v>
      </c>
      <c r="C66" s="93">
        <v>0</v>
      </c>
      <c r="D66" s="93">
        <v>0</v>
      </c>
    </row>
    <row r="67" spans="1:4" x14ac:dyDescent="0.25">
      <c r="A67" s="45"/>
      <c r="B67" s="90"/>
      <c r="C67" s="90"/>
      <c r="D67" s="90"/>
    </row>
    <row r="68" spans="1:4" x14ac:dyDescent="0.25">
      <c r="A68" s="57" t="s">
        <v>227</v>
      </c>
      <c r="B68" s="93">
        <f>B15</f>
        <v>16592096</v>
      </c>
      <c r="C68" s="93">
        <f>C15</f>
        <v>18042068.68</v>
      </c>
      <c r="D68" s="93">
        <f>D15</f>
        <v>18042068.68</v>
      </c>
    </row>
    <row r="69" spans="1:4" x14ac:dyDescent="0.25">
      <c r="A69" s="45"/>
      <c r="B69" s="90"/>
      <c r="C69" s="90"/>
      <c r="D69" s="90"/>
    </row>
    <row r="70" spans="1:4" x14ac:dyDescent="0.25">
      <c r="A70" s="57" t="s">
        <v>203</v>
      </c>
      <c r="B70" s="16">
        <v>0</v>
      </c>
      <c r="C70" s="93">
        <f>C19</f>
        <v>0</v>
      </c>
      <c r="D70" s="93">
        <f>D19</f>
        <v>0</v>
      </c>
    </row>
    <row r="71" spans="1:4" x14ac:dyDescent="0.25">
      <c r="A71" s="45"/>
      <c r="B71" s="90"/>
      <c r="C71" s="90"/>
      <c r="D71" s="90"/>
    </row>
    <row r="72" spans="1:4" x14ac:dyDescent="0.25">
      <c r="A72" s="18" t="s">
        <v>228</v>
      </c>
      <c r="B72" s="14">
        <f>B63+B64-B68+B70</f>
        <v>-16592096</v>
      </c>
      <c r="C72" s="14">
        <f>C63+C64-C68+C70</f>
        <v>-16328229.619999999</v>
      </c>
      <c r="D72" s="14">
        <f>D63+D64-D68+D70</f>
        <v>-16328229.619999999</v>
      </c>
    </row>
    <row r="73" spans="1:4" x14ac:dyDescent="0.25">
      <c r="A73" s="45"/>
      <c r="B73" s="90"/>
      <c r="C73" s="90"/>
      <c r="D73" s="90"/>
    </row>
    <row r="74" spans="1:4" x14ac:dyDescent="0.25">
      <c r="A74" s="18" t="s">
        <v>229</v>
      </c>
      <c r="B74" s="14">
        <f>B72-B64</f>
        <v>-16592096</v>
      </c>
      <c r="C74" s="14">
        <f>C72-C64</f>
        <v>-16328229.619999999</v>
      </c>
      <c r="D74" s="14">
        <f>D72-D64</f>
        <v>-16328229.619999999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scale="53" fitToHeight="0" orientation="portrait" horizontalDpi="1200" verticalDpi="1200" r:id="rId1"/>
  <ignoredErrors>
    <ignoredError sqref="B8:D8 B29:D33 B37:D44 B48:D59 B63:D74 B12:D13 B16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view="pageBreakPreview" zoomScaleNormal="75" zoomScaleSheetLayoutView="100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42578125" bestFit="1" customWidth="1"/>
    <col min="3" max="3" width="20.5703125" bestFit="1" customWidth="1"/>
    <col min="4" max="4" width="22.42578125" bestFit="1" customWidth="1"/>
    <col min="5" max="5" width="21.85546875" bestFit="1" customWidth="1"/>
    <col min="6" max="6" width="22.42578125" bestFit="1" customWidth="1"/>
    <col min="7" max="7" width="21.42578125" bestFit="1" customWidth="1"/>
    <col min="8" max="8" width="11" customWidth="1"/>
  </cols>
  <sheetData>
    <row r="1" spans="1:7" ht="41.1" customHeight="1" x14ac:dyDescent="0.25">
      <c r="A1" s="154" t="s">
        <v>230</v>
      </c>
      <c r="B1" s="155"/>
      <c r="C1" s="155"/>
      <c r="D1" s="155"/>
      <c r="E1" s="155"/>
      <c r="F1" s="155"/>
      <c r="G1" s="156"/>
    </row>
    <row r="2" spans="1:7" ht="14.45" x14ac:dyDescent="0.35">
      <c r="A2" s="109" t="str">
        <f>'Formato 1'!A2</f>
        <v>ACADEMIA METROPOLITANA DE SEGURIDAD PÚBLICA DE LEÓN, GUANAJUATO (a)</v>
      </c>
      <c r="B2" s="110"/>
      <c r="C2" s="110"/>
      <c r="D2" s="110"/>
      <c r="E2" s="110"/>
      <c r="F2" s="110"/>
      <c r="G2" s="111"/>
    </row>
    <row r="3" spans="1:7" x14ac:dyDescent="0.25">
      <c r="A3" s="112" t="s">
        <v>231</v>
      </c>
      <c r="B3" s="113"/>
      <c r="C3" s="113"/>
      <c r="D3" s="113"/>
      <c r="E3" s="113"/>
      <c r="F3" s="113"/>
      <c r="G3" s="114"/>
    </row>
    <row r="4" spans="1:7" ht="14.45" x14ac:dyDescent="0.35">
      <c r="A4" s="112" t="str">
        <f>'Formato 3'!A4</f>
        <v>Del 1 de Enero al 31 de Diciembre de 2025 (b)</v>
      </c>
      <c r="B4" s="113"/>
      <c r="C4" s="113"/>
      <c r="D4" s="113"/>
      <c r="E4" s="113"/>
      <c r="F4" s="113"/>
      <c r="G4" s="114"/>
    </row>
    <row r="5" spans="1:7" ht="14.45" x14ac:dyDescent="0.35">
      <c r="A5" s="115" t="s">
        <v>2</v>
      </c>
      <c r="B5" s="116"/>
      <c r="C5" s="116"/>
      <c r="D5" s="116"/>
      <c r="E5" s="116"/>
      <c r="F5" s="116"/>
      <c r="G5" s="117"/>
    </row>
    <row r="6" spans="1:7" x14ac:dyDescent="0.25">
      <c r="A6" s="158" t="s">
        <v>232</v>
      </c>
      <c r="B6" s="160" t="s">
        <v>233</v>
      </c>
      <c r="C6" s="160"/>
      <c r="D6" s="160"/>
      <c r="E6" s="160"/>
      <c r="F6" s="160"/>
      <c r="G6" s="160" t="s">
        <v>234</v>
      </c>
    </row>
    <row r="7" spans="1:7" ht="30" x14ac:dyDescent="0.25">
      <c r="A7" s="159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0"/>
    </row>
    <row r="8" spans="1:7" x14ac:dyDescent="0.25">
      <c r="A8" s="26" t="s">
        <v>239</v>
      </c>
      <c r="B8" s="90"/>
      <c r="C8" s="90"/>
      <c r="D8" s="90"/>
      <c r="E8" s="90"/>
      <c r="F8" s="90"/>
      <c r="G8" s="90"/>
    </row>
    <row r="9" spans="1:7" ht="14.45" x14ac:dyDescent="0.35">
      <c r="A9" s="57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ht="14.45" x14ac:dyDescent="0.35">
      <c r="A10" s="57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ht="14.45" x14ac:dyDescent="0.35">
      <c r="A11" s="57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ht="14.45" x14ac:dyDescent="0.35">
      <c r="A12" s="57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ht="14.45" x14ac:dyDescent="0.35">
      <c r="A13" s="57" t="s">
        <v>244</v>
      </c>
      <c r="B13" s="47">
        <v>0</v>
      </c>
      <c r="C13" s="47">
        <v>0</v>
      </c>
      <c r="D13" s="47">
        <v>0</v>
      </c>
      <c r="E13" s="47">
        <v>169280.51</v>
      </c>
      <c r="F13" s="47">
        <v>169280.51</v>
      </c>
      <c r="G13" s="47">
        <v>169280.51</v>
      </c>
    </row>
    <row r="14" spans="1:7" ht="14.45" x14ac:dyDescent="0.35">
      <c r="A14" s="57" t="s">
        <v>245</v>
      </c>
      <c r="B14" s="47">
        <v>9825695</v>
      </c>
      <c r="C14" s="47">
        <v>0</v>
      </c>
      <c r="D14" s="47">
        <v>11104470</v>
      </c>
      <c r="E14" s="47">
        <v>11129596.869999999</v>
      </c>
      <c r="F14" s="47">
        <v>11031596.869999999</v>
      </c>
      <c r="G14" s="47">
        <v>1205901.8699999992</v>
      </c>
    </row>
    <row r="15" spans="1:7" x14ac:dyDescent="0.25">
      <c r="A15" s="57" t="s">
        <v>246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ht="14.45" x14ac:dyDescent="0.35">
      <c r="A16" s="91" t="s">
        <v>247</v>
      </c>
      <c r="B16" s="47">
        <v>0</v>
      </c>
      <c r="C16" s="47">
        <v>0</v>
      </c>
      <c r="D16" s="47">
        <v>1752287.21</v>
      </c>
      <c r="E16" s="47">
        <v>0</v>
      </c>
      <c r="F16" s="47">
        <v>0</v>
      </c>
      <c r="G16" s="47">
        <v>0</v>
      </c>
    </row>
    <row r="17" spans="1:7" ht="14.45" x14ac:dyDescent="0.35">
      <c r="A17" s="76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ht="14.45" x14ac:dyDescent="0.35">
      <c r="A18" s="76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76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5">
      <c r="A20" s="76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6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6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6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6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6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ht="14.45" x14ac:dyDescent="0.35">
      <c r="A26" s="76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76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57" t="s">
        <v>259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6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6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6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6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6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35">
      <c r="A34" s="57" t="s">
        <v>265</v>
      </c>
      <c r="B34" s="47">
        <v>0</v>
      </c>
      <c r="C34" s="47">
        <v>0</v>
      </c>
      <c r="D34" s="47">
        <v>1646963.84</v>
      </c>
      <c r="E34" s="47">
        <v>1713839.06</v>
      </c>
      <c r="F34" s="47">
        <v>1713839.06</v>
      </c>
      <c r="G34" s="47">
        <v>1713839.06</v>
      </c>
    </row>
    <row r="35" spans="1:7" ht="14.45" customHeight="1" x14ac:dyDescent="0.35">
      <c r="A35" s="57" t="s">
        <v>266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35">
      <c r="A36" s="76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7" t="s">
        <v>268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76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25">
      <c r="A39" s="76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0">SUM(B9,B10,B11,B12,B13,B14,B15,B16,B28,B34,B35,B37)</f>
        <v>9825695</v>
      </c>
      <c r="C41" s="4">
        <f t="shared" si="0"/>
        <v>0</v>
      </c>
      <c r="D41" s="4">
        <f>SUM(D9,D10,D11,D12,D13,D14,D15,D16,D28,D34,D35,D37)</f>
        <v>14503721.050000001</v>
      </c>
      <c r="E41" s="4">
        <f>SUM(E9,E10,E11,E12,E13,E14,E15,E16,E28,E34,E35,E37)</f>
        <v>13012716.439999999</v>
      </c>
      <c r="F41" s="4">
        <f t="shared" si="0"/>
        <v>12914716.439999999</v>
      </c>
      <c r="G41" s="4">
        <f t="shared" si="0"/>
        <v>3089021.4399999995</v>
      </c>
    </row>
    <row r="42" spans="1:7" x14ac:dyDescent="0.25">
      <c r="A42" s="3" t="s">
        <v>272</v>
      </c>
      <c r="B42" s="92"/>
      <c r="C42" s="92"/>
      <c r="D42" s="92"/>
      <c r="E42" s="92"/>
      <c r="F42" s="92"/>
      <c r="G42" s="4">
        <f>IF(G41&gt;0,G41,0)</f>
        <v>3089021.4399999995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7" t="s">
        <v>274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f t="shared" ref="G45" si="1">SUM(G46:G53)</f>
        <v>0</v>
      </c>
    </row>
    <row r="46" spans="1:7" x14ac:dyDescent="0.25">
      <c r="A46" s="79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79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2">F47-B47</f>
        <v>0</v>
      </c>
    </row>
    <row r="48" spans="1:7" x14ac:dyDescent="0.25">
      <c r="A48" s="79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2"/>
        <v>0</v>
      </c>
    </row>
    <row r="49" spans="1:7" ht="30" x14ac:dyDescent="0.25">
      <c r="A49" s="79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2"/>
        <v>0</v>
      </c>
    </row>
    <row r="50" spans="1:7" x14ac:dyDescent="0.25">
      <c r="A50" s="79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2"/>
        <v>0</v>
      </c>
    </row>
    <row r="51" spans="1:7" x14ac:dyDescent="0.25">
      <c r="A51" s="79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2"/>
        <v>0</v>
      </c>
    </row>
    <row r="52" spans="1:7" ht="30" x14ac:dyDescent="0.25">
      <c r="A52" s="80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2"/>
        <v>0</v>
      </c>
    </row>
    <row r="53" spans="1:7" x14ac:dyDescent="0.25">
      <c r="A53" s="76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7" t="s">
        <v>283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f t="shared" ref="G54" si="3">SUM(G55:G58)</f>
        <v>0</v>
      </c>
    </row>
    <row r="55" spans="1:7" x14ac:dyDescent="0.25">
      <c r="A55" s="80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79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4">F56-B56</f>
        <v>0</v>
      </c>
    </row>
    <row r="57" spans="1:7" x14ac:dyDescent="0.25">
      <c r="A57" s="79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4"/>
        <v>0</v>
      </c>
    </row>
    <row r="58" spans="1:7" x14ac:dyDescent="0.25">
      <c r="A58" s="80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4"/>
        <v>0</v>
      </c>
    </row>
    <row r="59" spans="1:7" x14ac:dyDescent="0.25">
      <c r="A59" s="57" t="s">
        <v>288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f t="shared" ref="G59" si="5">SUM(G60:G61)</f>
        <v>0</v>
      </c>
    </row>
    <row r="60" spans="1:7" x14ac:dyDescent="0.25">
      <c r="A60" s="79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79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6">F61-B61</f>
        <v>0</v>
      </c>
    </row>
    <row r="62" spans="1:7" x14ac:dyDescent="0.25">
      <c r="A62" s="57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6"/>
        <v>0</v>
      </c>
    </row>
    <row r="63" spans="1:7" x14ac:dyDescent="0.25">
      <c r="A63" s="57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6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7">B45+B54+B59+B62+B63</f>
        <v>0</v>
      </c>
      <c r="C65" s="4">
        <f t="shared" si="7"/>
        <v>0</v>
      </c>
      <c r="D65" s="4">
        <f t="shared" si="7"/>
        <v>0</v>
      </c>
      <c r="E65" s="4">
        <f t="shared" si="7"/>
        <v>0</v>
      </c>
      <c r="F65" s="4">
        <f t="shared" si="7"/>
        <v>0</v>
      </c>
      <c r="G65" s="4">
        <f t="shared" si="7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8">B68</f>
        <v>6766401</v>
      </c>
      <c r="C67" s="4">
        <f t="shared" si="8"/>
        <v>-954877</v>
      </c>
      <c r="D67" s="4">
        <f t="shared" si="8"/>
        <v>5811524</v>
      </c>
      <c r="E67" s="4">
        <f t="shared" si="8"/>
        <v>0</v>
      </c>
      <c r="F67" s="4">
        <f t="shared" si="8"/>
        <v>0</v>
      </c>
      <c r="G67" s="4">
        <f t="shared" si="8"/>
        <v>-6766401</v>
      </c>
    </row>
    <row r="68" spans="1:7" x14ac:dyDescent="0.25">
      <c r="A68" s="57" t="s">
        <v>295</v>
      </c>
      <c r="B68" s="47">
        <v>6766401</v>
      </c>
      <c r="C68" s="47">
        <v>-954877</v>
      </c>
      <c r="D68" s="47">
        <v>5811524</v>
      </c>
      <c r="E68" s="47">
        <v>0</v>
      </c>
      <c r="F68" s="47">
        <v>0</v>
      </c>
      <c r="G68" s="47">
        <v>-6766401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9">B41+B65+B67</f>
        <v>16592096</v>
      </c>
      <c r="C70" s="4">
        <f t="shared" si="9"/>
        <v>-954877</v>
      </c>
      <c r="D70" s="4">
        <f t="shared" si="9"/>
        <v>20315245.050000001</v>
      </c>
      <c r="E70" s="4">
        <f t="shared" si="9"/>
        <v>13012716.439999999</v>
      </c>
      <c r="F70" s="4">
        <f t="shared" si="9"/>
        <v>12914716.439999999</v>
      </c>
      <c r="G70" s="4">
        <f t="shared" si="9"/>
        <v>-3677379.5600000005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6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6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0">B73+B74</f>
        <v>0</v>
      </c>
      <c r="C75" s="4">
        <f t="shared" si="10"/>
        <v>0</v>
      </c>
      <c r="D75" s="4">
        <f t="shared" si="10"/>
        <v>0</v>
      </c>
      <c r="E75" s="4">
        <f t="shared" si="10"/>
        <v>0</v>
      </c>
      <c r="F75" s="4">
        <f t="shared" si="10"/>
        <v>0</v>
      </c>
      <c r="G75" s="4">
        <f t="shared" si="10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scale="41" fitToHeight="0" orientation="portrait" horizontalDpi="1200" verticalDpi="1200" r:id="rId1"/>
  <ignoredErrors>
    <ignoredError sqref="B40:F40 B64:F67 G60:G67 G55:G58 G40:G53 B69:F75 G69:G76 B42:F44 B41:C41 F4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view="pageBreakPreview" zoomScaleNormal="75" zoomScaleSheetLayoutView="100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42578125" customWidth="1"/>
    <col min="4" max="6" width="19.140625" customWidth="1"/>
    <col min="7" max="7" width="16.5703125" customWidth="1"/>
    <col min="8" max="8" width="2.42578125" customWidth="1"/>
  </cols>
  <sheetData>
    <row r="1" spans="1:7" ht="41.1" customHeight="1" x14ac:dyDescent="0.25">
      <c r="A1" s="163" t="s">
        <v>301</v>
      </c>
      <c r="B1" s="155"/>
      <c r="C1" s="155"/>
      <c r="D1" s="155"/>
      <c r="E1" s="155"/>
      <c r="F1" s="155"/>
      <c r="G1" s="156"/>
    </row>
    <row r="2" spans="1:7" ht="14.45" x14ac:dyDescent="0.35">
      <c r="A2" s="124" t="str">
        <f>'Formato 1'!A2</f>
        <v>ACADEMIA METROPOLITANA DE SEGURIDAD PÚBLICA DE LEÓN, GUANAJUATO (a)</v>
      </c>
      <c r="B2" s="124"/>
      <c r="C2" s="124"/>
      <c r="D2" s="124"/>
      <c r="E2" s="124"/>
      <c r="F2" s="124"/>
      <c r="G2" s="124"/>
    </row>
    <row r="3" spans="1:7" x14ac:dyDescent="0.25">
      <c r="A3" s="125" t="s">
        <v>302</v>
      </c>
      <c r="B3" s="125"/>
      <c r="C3" s="125"/>
      <c r="D3" s="125"/>
      <c r="E3" s="125"/>
      <c r="F3" s="125"/>
      <c r="G3" s="125"/>
    </row>
    <row r="4" spans="1:7" x14ac:dyDescent="0.25">
      <c r="A4" s="125" t="s">
        <v>303</v>
      </c>
      <c r="B4" s="125"/>
      <c r="C4" s="125"/>
      <c r="D4" s="125"/>
      <c r="E4" s="125"/>
      <c r="F4" s="125"/>
      <c r="G4" s="125"/>
    </row>
    <row r="5" spans="1:7" ht="14.45" x14ac:dyDescent="0.35">
      <c r="A5" s="125" t="str">
        <f>'Formato 3'!A4</f>
        <v>Del 1 de Enero al 31 de Diciembre de 2025 (b)</v>
      </c>
      <c r="B5" s="125"/>
      <c r="C5" s="125"/>
      <c r="D5" s="125"/>
      <c r="E5" s="125"/>
      <c r="F5" s="125"/>
      <c r="G5" s="125"/>
    </row>
    <row r="6" spans="1:7" ht="14.45" x14ac:dyDescent="0.35">
      <c r="A6" s="126" t="s">
        <v>2</v>
      </c>
      <c r="B6" s="126"/>
      <c r="C6" s="126"/>
      <c r="D6" s="126"/>
      <c r="E6" s="126"/>
      <c r="F6" s="126"/>
      <c r="G6" s="126"/>
    </row>
    <row r="7" spans="1:7" x14ac:dyDescent="0.25">
      <c r="A7" s="161" t="s">
        <v>6</v>
      </c>
      <c r="B7" s="161" t="s">
        <v>304</v>
      </c>
      <c r="C7" s="161"/>
      <c r="D7" s="161"/>
      <c r="E7" s="161"/>
      <c r="F7" s="161"/>
      <c r="G7" s="162" t="s">
        <v>305</v>
      </c>
    </row>
    <row r="8" spans="1:7" ht="30" x14ac:dyDescent="0.25">
      <c r="A8" s="161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1"/>
    </row>
    <row r="9" spans="1:7" ht="14.45" x14ac:dyDescent="0.35">
      <c r="A9" s="27" t="s">
        <v>310</v>
      </c>
      <c r="B9" s="82">
        <f t="shared" ref="B9:G9" si="0">SUM(B10,B18,B28,B38,B48,B58,B62,B71,B75)</f>
        <v>16592096</v>
      </c>
      <c r="C9" s="82">
        <f t="shared" si="0"/>
        <v>3723149.0500000026</v>
      </c>
      <c r="D9" s="82">
        <f t="shared" si="0"/>
        <v>20315245.050000001</v>
      </c>
      <c r="E9" s="82">
        <f t="shared" si="0"/>
        <v>18042068.68</v>
      </c>
      <c r="F9" s="82">
        <f t="shared" si="0"/>
        <v>18042068.68</v>
      </c>
      <c r="G9" s="82">
        <f t="shared" si="0"/>
        <v>2273176.37</v>
      </c>
    </row>
    <row r="10" spans="1:7" ht="14.45" x14ac:dyDescent="0.35">
      <c r="A10" s="83" t="s">
        <v>311</v>
      </c>
      <c r="B10" s="82">
        <f t="shared" ref="B10:G10" si="1">SUM(B11:B17)</f>
        <v>0</v>
      </c>
      <c r="C10" s="82">
        <f t="shared" si="1"/>
        <v>0</v>
      </c>
      <c r="D10" s="82">
        <f t="shared" si="1"/>
        <v>0</v>
      </c>
      <c r="E10" s="82">
        <f t="shared" si="1"/>
        <v>0</v>
      </c>
      <c r="F10" s="82">
        <f t="shared" si="1"/>
        <v>0</v>
      </c>
      <c r="G10" s="82">
        <f t="shared" si="1"/>
        <v>0</v>
      </c>
    </row>
    <row r="11" spans="1:7" x14ac:dyDescent="0.25">
      <c r="A11" s="84" t="s">
        <v>312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f>D11-E11</f>
        <v>0</v>
      </c>
    </row>
    <row r="12" spans="1:7" x14ac:dyDescent="0.25">
      <c r="A12" s="84" t="s">
        <v>313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f t="shared" ref="G12:G17" si="2">D12-E12</f>
        <v>0</v>
      </c>
    </row>
    <row r="13" spans="1:7" ht="14.45" x14ac:dyDescent="0.35">
      <c r="A13" s="84" t="s">
        <v>314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f t="shared" si="2"/>
        <v>0</v>
      </c>
    </row>
    <row r="14" spans="1:7" ht="14.45" x14ac:dyDescent="0.35">
      <c r="A14" s="84" t="s">
        <v>315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f t="shared" si="2"/>
        <v>0</v>
      </c>
    </row>
    <row r="15" spans="1:7" x14ac:dyDescent="0.25">
      <c r="A15" s="84" t="s">
        <v>316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f t="shared" si="2"/>
        <v>0</v>
      </c>
    </row>
    <row r="16" spans="1:7" ht="14.45" x14ac:dyDescent="0.35">
      <c r="A16" s="84" t="s">
        <v>317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f t="shared" si="2"/>
        <v>0</v>
      </c>
    </row>
    <row r="17" spans="1:7" x14ac:dyDescent="0.25">
      <c r="A17" s="84" t="s">
        <v>318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f t="shared" si="2"/>
        <v>0</v>
      </c>
    </row>
    <row r="18" spans="1:7" ht="14.45" x14ac:dyDescent="0.35">
      <c r="A18" s="83" t="s">
        <v>319</v>
      </c>
      <c r="B18" s="82">
        <f t="shared" ref="B18:G18" si="3">SUM(B19:B27)</f>
        <v>7317292.2700000005</v>
      </c>
      <c r="C18" s="82">
        <f t="shared" si="3"/>
        <v>380173.11000000034</v>
      </c>
      <c r="D18" s="82">
        <f t="shared" si="3"/>
        <v>7697465.379999999</v>
      </c>
      <c r="E18" s="82">
        <f t="shared" si="3"/>
        <v>6719119.4400000013</v>
      </c>
      <c r="F18" s="82">
        <f t="shared" si="3"/>
        <v>6719119.4400000013</v>
      </c>
      <c r="G18" s="82">
        <f t="shared" si="3"/>
        <v>978345.93999999959</v>
      </c>
    </row>
    <row r="19" spans="1:7" x14ac:dyDescent="0.25">
      <c r="A19" s="84" t="s">
        <v>320</v>
      </c>
      <c r="B19" s="74">
        <v>586511.80000000005</v>
      </c>
      <c r="C19" s="74">
        <v>-157775.76999999979</v>
      </c>
      <c r="D19" s="74">
        <v>428736.03</v>
      </c>
      <c r="E19" s="74">
        <v>416489.83</v>
      </c>
      <c r="F19" s="74">
        <v>416489.83</v>
      </c>
      <c r="G19" s="74">
        <f>D19-E19</f>
        <v>12246.200000000012</v>
      </c>
    </row>
    <row r="20" spans="1:7" ht="14.45" x14ac:dyDescent="0.35">
      <c r="A20" s="84" t="s">
        <v>321</v>
      </c>
      <c r="B20" s="74">
        <v>2737800</v>
      </c>
      <c r="C20" s="74">
        <v>1199638.5300000003</v>
      </c>
      <c r="D20" s="74">
        <v>3937438.53</v>
      </c>
      <c r="E20" s="74">
        <v>3315793.91</v>
      </c>
      <c r="F20" s="74">
        <v>3315793.91</v>
      </c>
      <c r="G20" s="74">
        <f t="shared" ref="G20:G27" si="4">D20-E20</f>
        <v>621644.61999999965</v>
      </c>
    </row>
    <row r="21" spans="1:7" x14ac:dyDescent="0.25">
      <c r="A21" s="84" t="s">
        <v>322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f t="shared" si="4"/>
        <v>0</v>
      </c>
    </row>
    <row r="22" spans="1:7" x14ac:dyDescent="0.25">
      <c r="A22" s="84" t="s">
        <v>323</v>
      </c>
      <c r="B22" s="74">
        <v>662227.37</v>
      </c>
      <c r="C22" s="74">
        <v>60585.600000000093</v>
      </c>
      <c r="D22" s="74">
        <v>722812.97</v>
      </c>
      <c r="E22" s="74">
        <v>672061.93</v>
      </c>
      <c r="F22" s="74">
        <v>672061.93</v>
      </c>
      <c r="G22" s="74">
        <f t="shared" si="4"/>
        <v>50751.039999999921</v>
      </c>
    </row>
    <row r="23" spans="1:7" x14ac:dyDescent="0.25">
      <c r="A23" s="84" t="s">
        <v>324</v>
      </c>
      <c r="B23" s="74">
        <v>520104.3</v>
      </c>
      <c r="C23" s="74">
        <v>-272314.46000000008</v>
      </c>
      <c r="D23" s="74">
        <v>247789.84</v>
      </c>
      <c r="E23" s="74">
        <v>215679.73</v>
      </c>
      <c r="F23" s="74">
        <v>215679.73</v>
      </c>
      <c r="G23" s="74">
        <f t="shared" si="4"/>
        <v>32110.109999999986</v>
      </c>
    </row>
    <row r="24" spans="1:7" ht="14.45" x14ac:dyDescent="0.35">
      <c r="A24" s="84" t="s">
        <v>325</v>
      </c>
      <c r="B24" s="74">
        <v>598000</v>
      </c>
      <c r="C24" s="74">
        <v>-20000</v>
      </c>
      <c r="D24" s="74">
        <v>578000</v>
      </c>
      <c r="E24" s="74">
        <v>520308.42</v>
      </c>
      <c r="F24" s="74">
        <v>520308.42</v>
      </c>
      <c r="G24" s="74">
        <f t="shared" si="4"/>
        <v>57691.580000000016</v>
      </c>
    </row>
    <row r="25" spans="1:7" x14ac:dyDescent="0.25">
      <c r="A25" s="84" t="s">
        <v>326</v>
      </c>
      <c r="B25" s="74">
        <v>1705859</v>
      </c>
      <c r="C25" s="74">
        <v>-151550</v>
      </c>
      <c r="D25" s="74">
        <v>1554309</v>
      </c>
      <c r="E25" s="74">
        <v>1385287.4</v>
      </c>
      <c r="F25" s="74">
        <v>1385287.4</v>
      </c>
      <c r="G25" s="74">
        <f t="shared" si="4"/>
        <v>169021.60000000009</v>
      </c>
    </row>
    <row r="26" spans="1:7" ht="14.45" x14ac:dyDescent="0.35">
      <c r="A26" s="84" t="s">
        <v>327</v>
      </c>
      <c r="B26" s="74">
        <v>395241.4</v>
      </c>
      <c r="C26" s="74">
        <v>-295241.40000000014</v>
      </c>
      <c r="D26" s="74">
        <v>100000</v>
      </c>
      <c r="E26" s="74">
        <v>99491.9</v>
      </c>
      <c r="F26" s="74">
        <v>99491.9</v>
      </c>
      <c r="G26" s="74">
        <f t="shared" si="4"/>
        <v>508.10000000000582</v>
      </c>
    </row>
    <row r="27" spans="1:7" ht="14.45" x14ac:dyDescent="0.35">
      <c r="A27" s="84" t="s">
        <v>328</v>
      </c>
      <c r="B27" s="74">
        <v>111548.4</v>
      </c>
      <c r="C27" s="74">
        <v>16830.609999999986</v>
      </c>
      <c r="D27" s="74">
        <v>128379.01</v>
      </c>
      <c r="E27" s="74">
        <v>94006.32</v>
      </c>
      <c r="F27" s="74">
        <v>94006.32</v>
      </c>
      <c r="G27" s="74">
        <f t="shared" si="4"/>
        <v>34372.689999999988</v>
      </c>
    </row>
    <row r="28" spans="1:7" ht="14.45" x14ac:dyDescent="0.35">
      <c r="A28" s="83" t="s">
        <v>329</v>
      </c>
      <c r="B28" s="82">
        <f t="shared" ref="B28:G28" si="5">SUM(B29:B37)</f>
        <v>8197998.1399999997</v>
      </c>
      <c r="C28" s="82">
        <f t="shared" si="5"/>
        <v>1439965.3000000026</v>
      </c>
      <c r="D28" s="82">
        <f t="shared" si="5"/>
        <v>9637963.4399999995</v>
      </c>
      <c r="E28" s="82">
        <f t="shared" si="5"/>
        <v>8354984.0200000005</v>
      </c>
      <c r="F28" s="82">
        <f t="shared" si="5"/>
        <v>8354984.0200000005</v>
      </c>
      <c r="G28" s="82">
        <f t="shared" si="5"/>
        <v>1282979.4200000002</v>
      </c>
    </row>
    <row r="29" spans="1:7" x14ac:dyDescent="0.25">
      <c r="A29" s="84" t="s">
        <v>330</v>
      </c>
      <c r="B29" s="74">
        <v>1054663</v>
      </c>
      <c r="C29" s="74">
        <v>2109</v>
      </c>
      <c r="D29" s="74">
        <v>1056772</v>
      </c>
      <c r="E29" s="74">
        <v>773929.62</v>
      </c>
      <c r="F29" s="74">
        <v>773929.62</v>
      </c>
      <c r="G29" s="74">
        <f>D29-E29</f>
        <v>282842.38</v>
      </c>
    </row>
    <row r="30" spans="1:7" ht="14.45" x14ac:dyDescent="0.35">
      <c r="A30" s="84" t="s">
        <v>331</v>
      </c>
      <c r="B30" s="74">
        <v>90000</v>
      </c>
      <c r="C30" s="74">
        <v>-27360</v>
      </c>
      <c r="D30" s="74">
        <v>62640</v>
      </c>
      <c r="E30" s="74">
        <v>62640</v>
      </c>
      <c r="F30" s="74">
        <v>62640</v>
      </c>
      <c r="G30" s="74">
        <f t="shared" ref="G30:G37" si="6">D30-E30</f>
        <v>0</v>
      </c>
    </row>
    <row r="31" spans="1:7" x14ac:dyDescent="0.25">
      <c r="A31" s="84" t="s">
        <v>332</v>
      </c>
      <c r="B31" s="74">
        <v>3404102</v>
      </c>
      <c r="C31" s="74">
        <v>2035880.450000003</v>
      </c>
      <c r="D31" s="74">
        <v>5439982.4500000002</v>
      </c>
      <c r="E31" s="74">
        <v>5086659.54</v>
      </c>
      <c r="F31" s="74">
        <v>5086659.54</v>
      </c>
      <c r="G31" s="74">
        <f t="shared" si="6"/>
        <v>353322.91000000015</v>
      </c>
    </row>
    <row r="32" spans="1:7" ht="14.45" x14ac:dyDescent="0.35">
      <c r="A32" s="84" t="s">
        <v>333</v>
      </c>
      <c r="B32" s="74">
        <v>485600</v>
      </c>
      <c r="C32" s="74">
        <v>-44091.579999999842</v>
      </c>
      <c r="D32" s="74">
        <v>441508.42</v>
      </c>
      <c r="E32" s="74">
        <v>235109.33</v>
      </c>
      <c r="F32" s="74">
        <v>235109.33</v>
      </c>
      <c r="G32" s="74">
        <f t="shared" si="6"/>
        <v>206399.09</v>
      </c>
    </row>
    <row r="33" spans="1:7" ht="14.45" customHeight="1" x14ac:dyDescent="0.25">
      <c r="A33" s="84" t="s">
        <v>334</v>
      </c>
      <c r="B33" s="74">
        <v>1743425</v>
      </c>
      <c r="C33" s="74">
        <v>-73740.430000000633</v>
      </c>
      <c r="D33" s="74">
        <v>1669684.57</v>
      </c>
      <c r="E33" s="74">
        <v>1635482.09</v>
      </c>
      <c r="F33" s="74">
        <v>1635482.09</v>
      </c>
      <c r="G33" s="74">
        <f t="shared" si="6"/>
        <v>34202.479999999981</v>
      </c>
    </row>
    <row r="34" spans="1:7" ht="14.45" customHeight="1" x14ac:dyDescent="0.25">
      <c r="A34" s="84" t="s">
        <v>335</v>
      </c>
      <c r="B34" s="74">
        <v>20000</v>
      </c>
      <c r="C34" s="74">
        <v>10000</v>
      </c>
      <c r="D34" s="74">
        <v>30000</v>
      </c>
      <c r="E34" s="74">
        <v>9352.5</v>
      </c>
      <c r="F34" s="74">
        <v>9352.5</v>
      </c>
      <c r="G34" s="74">
        <f t="shared" si="6"/>
        <v>20647.5</v>
      </c>
    </row>
    <row r="35" spans="1:7" ht="14.45" customHeight="1" x14ac:dyDescent="0.25">
      <c r="A35" s="84" t="s">
        <v>336</v>
      </c>
      <c r="B35" s="74">
        <v>291500</v>
      </c>
      <c r="C35" s="74">
        <v>-22112</v>
      </c>
      <c r="D35" s="74">
        <v>269388</v>
      </c>
      <c r="E35" s="74">
        <v>177881.23</v>
      </c>
      <c r="F35" s="74">
        <v>177881.23</v>
      </c>
      <c r="G35" s="74">
        <f t="shared" si="6"/>
        <v>91506.76999999999</v>
      </c>
    </row>
    <row r="36" spans="1:7" ht="14.45" customHeight="1" x14ac:dyDescent="0.35">
      <c r="A36" s="84" t="s">
        <v>337</v>
      </c>
      <c r="B36" s="74">
        <v>643708.14</v>
      </c>
      <c r="C36" s="74">
        <v>1999.8600000001024</v>
      </c>
      <c r="D36" s="74">
        <v>645708</v>
      </c>
      <c r="E36" s="74">
        <v>352583.92</v>
      </c>
      <c r="F36" s="74">
        <v>352583.92</v>
      </c>
      <c r="G36" s="74">
        <f t="shared" si="6"/>
        <v>293124.08</v>
      </c>
    </row>
    <row r="37" spans="1:7" ht="14.45" customHeight="1" x14ac:dyDescent="0.35">
      <c r="A37" s="84" t="s">
        <v>338</v>
      </c>
      <c r="B37" s="74">
        <v>465000</v>
      </c>
      <c r="C37" s="74">
        <v>-442720</v>
      </c>
      <c r="D37" s="74">
        <v>22280</v>
      </c>
      <c r="E37" s="74">
        <v>21345.79</v>
      </c>
      <c r="F37" s="74">
        <v>21345.79</v>
      </c>
      <c r="G37" s="74">
        <f t="shared" si="6"/>
        <v>934.20999999999913</v>
      </c>
    </row>
    <row r="38" spans="1:7" x14ac:dyDescent="0.25">
      <c r="A38" s="83" t="s">
        <v>339</v>
      </c>
      <c r="B38" s="82">
        <f t="shared" ref="B38:G38" si="7">SUM(B39:B47)</f>
        <v>0</v>
      </c>
      <c r="C38" s="82">
        <f t="shared" si="7"/>
        <v>0</v>
      </c>
      <c r="D38" s="82">
        <f t="shared" si="7"/>
        <v>0</v>
      </c>
      <c r="E38" s="82">
        <f t="shared" si="7"/>
        <v>0</v>
      </c>
      <c r="F38" s="82">
        <f t="shared" si="7"/>
        <v>0</v>
      </c>
      <c r="G38" s="82">
        <f t="shared" si="7"/>
        <v>0</v>
      </c>
    </row>
    <row r="39" spans="1:7" x14ac:dyDescent="0.25">
      <c r="A39" s="84" t="s">
        <v>340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f>D39-E39</f>
        <v>0</v>
      </c>
    </row>
    <row r="40" spans="1:7" x14ac:dyDescent="0.25">
      <c r="A40" s="84" t="s">
        <v>341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74">
        <f t="shared" ref="G40:G47" si="8">D40-E40</f>
        <v>0</v>
      </c>
    </row>
    <row r="41" spans="1:7" x14ac:dyDescent="0.25">
      <c r="A41" s="84" t="s">
        <v>342</v>
      </c>
      <c r="B41" s="74">
        <v>0</v>
      </c>
      <c r="C41" s="74">
        <v>0</v>
      </c>
      <c r="D41" s="74">
        <v>0</v>
      </c>
      <c r="E41" s="74">
        <v>0</v>
      </c>
      <c r="F41" s="74">
        <v>0</v>
      </c>
      <c r="G41" s="74">
        <f t="shared" si="8"/>
        <v>0</v>
      </c>
    </row>
    <row r="42" spans="1:7" x14ac:dyDescent="0.25">
      <c r="A42" s="84" t="s">
        <v>343</v>
      </c>
      <c r="B42" s="74">
        <v>0</v>
      </c>
      <c r="C42" s="74">
        <v>0</v>
      </c>
      <c r="D42" s="74">
        <v>0</v>
      </c>
      <c r="E42" s="74">
        <v>0</v>
      </c>
      <c r="F42" s="74">
        <v>0</v>
      </c>
      <c r="G42" s="74">
        <f t="shared" si="8"/>
        <v>0</v>
      </c>
    </row>
    <row r="43" spans="1:7" x14ac:dyDescent="0.25">
      <c r="A43" s="84" t="s">
        <v>344</v>
      </c>
      <c r="B43" s="74">
        <v>0</v>
      </c>
      <c r="C43" s="74">
        <v>0</v>
      </c>
      <c r="D43" s="74">
        <v>0</v>
      </c>
      <c r="E43" s="74">
        <v>0</v>
      </c>
      <c r="F43" s="74">
        <v>0</v>
      </c>
      <c r="G43" s="74">
        <f t="shared" si="8"/>
        <v>0</v>
      </c>
    </row>
    <row r="44" spans="1:7" x14ac:dyDescent="0.25">
      <c r="A44" s="84" t="s">
        <v>345</v>
      </c>
      <c r="B44" s="74">
        <v>0</v>
      </c>
      <c r="C44" s="74">
        <v>0</v>
      </c>
      <c r="D44" s="74">
        <v>0</v>
      </c>
      <c r="E44" s="74">
        <v>0</v>
      </c>
      <c r="F44" s="74">
        <v>0</v>
      </c>
      <c r="G44" s="74">
        <f t="shared" si="8"/>
        <v>0</v>
      </c>
    </row>
    <row r="45" spans="1:7" x14ac:dyDescent="0.25">
      <c r="A45" s="84" t="s">
        <v>346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f t="shared" si="8"/>
        <v>0</v>
      </c>
    </row>
    <row r="46" spans="1:7" x14ac:dyDescent="0.25">
      <c r="A46" s="84" t="s">
        <v>347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f t="shared" si="8"/>
        <v>0</v>
      </c>
    </row>
    <row r="47" spans="1:7" x14ac:dyDescent="0.25">
      <c r="A47" s="84" t="s">
        <v>348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f t="shared" si="8"/>
        <v>0</v>
      </c>
    </row>
    <row r="48" spans="1:7" x14ac:dyDescent="0.25">
      <c r="A48" s="83" t="s">
        <v>349</v>
      </c>
      <c r="B48" s="82">
        <f t="shared" ref="B48:G48" si="9">SUM(B49:B57)</f>
        <v>1076805.5899999999</v>
      </c>
      <c r="C48" s="82">
        <f t="shared" si="9"/>
        <v>1903010.64</v>
      </c>
      <c r="D48" s="82">
        <f t="shared" si="9"/>
        <v>2979816.23</v>
      </c>
      <c r="E48" s="82">
        <f t="shared" si="9"/>
        <v>2967965.2199999997</v>
      </c>
      <c r="F48" s="82">
        <f t="shared" si="9"/>
        <v>2967965.2199999997</v>
      </c>
      <c r="G48" s="82">
        <f t="shared" si="9"/>
        <v>11851.010000000009</v>
      </c>
    </row>
    <row r="49" spans="1:7" x14ac:dyDescent="0.25">
      <c r="A49" s="84" t="s">
        <v>350</v>
      </c>
      <c r="B49" s="74">
        <v>405535.12</v>
      </c>
      <c r="C49" s="74">
        <v>260554.87999999989</v>
      </c>
      <c r="D49" s="74">
        <v>666090</v>
      </c>
      <c r="E49" s="74">
        <v>656373.99</v>
      </c>
      <c r="F49" s="74">
        <v>656373.99</v>
      </c>
      <c r="G49" s="74">
        <f>D49-E49</f>
        <v>9716.0100000000093</v>
      </c>
    </row>
    <row r="50" spans="1:7" x14ac:dyDescent="0.25">
      <c r="A50" s="84" t="s">
        <v>351</v>
      </c>
      <c r="B50" s="74">
        <v>33288.25</v>
      </c>
      <c r="C50" s="74">
        <v>480650.77</v>
      </c>
      <c r="D50" s="74">
        <v>513939.02</v>
      </c>
      <c r="E50" s="74">
        <v>513939.02</v>
      </c>
      <c r="F50" s="74">
        <v>513939.02</v>
      </c>
      <c r="G50" s="74">
        <f t="shared" ref="G50:G57" si="10">D50-E50</f>
        <v>0</v>
      </c>
    </row>
    <row r="51" spans="1:7" x14ac:dyDescent="0.25">
      <c r="A51" s="84" t="s">
        <v>352</v>
      </c>
      <c r="B51" s="74">
        <v>4195.22</v>
      </c>
      <c r="C51" s="74">
        <v>-4195.2200000000012</v>
      </c>
      <c r="D51" s="74">
        <v>0</v>
      </c>
      <c r="E51" s="74">
        <v>0</v>
      </c>
      <c r="F51" s="74">
        <v>0</v>
      </c>
      <c r="G51" s="74">
        <f t="shared" si="10"/>
        <v>0</v>
      </c>
    </row>
    <row r="52" spans="1:7" x14ac:dyDescent="0.25">
      <c r="A52" s="84" t="s">
        <v>353</v>
      </c>
      <c r="B52" s="74">
        <v>448800</v>
      </c>
      <c r="C52" s="74">
        <v>-448800</v>
      </c>
      <c r="D52" s="74">
        <v>0</v>
      </c>
      <c r="E52" s="74">
        <v>0</v>
      </c>
      <c r="F52" s="74">
        <v>0</v>
      </c>
      <c r="G52" s="74">
        <f t="shared" si="10"/>
        <v>0</v>
      </c>
    </row>
    <row r="53" spans="1:7" x14ac:dyDescent="0.25">
      <c r="A53" s="84" t="s">
        <v>354</v>
      </c>
      <c r="B53" s="74">
        <v>83265</v>
      </c>
      <c r="C53" s="74">
        <v>-83265</v>
      </c>
      <c r="D53" s="74">
        <v>0</v>
      </c>
      <c r="E53" s="74">
        <v>0</v>
      </c>
      <c r="F53" s="74">
        <v>0</v>
      </c>
      <c r="G53" s="74">
        <f t="shared" si="10"/>
        <v>0</v>
      </c>
    </row>
    <row r="54" spans="1:7" x14ac:dyDescent="0.25">
      <c r="A54" s="84" t="s">
        <v>355</v>
      </c>
      <c r="B54" s="74">
        <v>33222</v>
      </c>
      <c r="C54" s="74">
        <v>1739065.21</v>
      </c>
      <c r="D54" s="74">
        <v>1772287.21</v>
      </c>
      <c r="E54" s="74">
        <v>1770972.21</v>
      </c>
      <c r="F54" s="74">
        <v>1770972.21</v>
      </c>
      <c r="G54" s="74">
        <f t="shared" si="10"/>
        <v>1315</v>
      </c>
    </row>
    <row r="55" spans="1:7" x14ac:dyDescent="0.25">
      <c r="A55" s="84" t="s">
        <v>356</v>
      </c>
      <c r="B55" s="74">
        <v>0</v>
      </c>
      <c r="C55" s="74">
        <v>0</v>
      </c>
      <c r="D55" s="74">
        <v>0</v>
      </c>
      <c r="E55" s="74">
        <v>0</v>
      </c>
      <c r="F55" s="74">
        <v>0</v>
      </c>
      <c r="G55" s="74">
        <f t="shared" si="10"/>
        <v>0</v>
      </c>
    </row>
    <row r="56" spans="1:7" x14ac:dyDescent="0.25">
      <c r="A56" s="84" t="s">
        <v>357</v>
      </c>
      <c r="B56" s="74">
        <v>0</v>
      </c>
      <c r="C56" s="74">
        <v>0</v>
      </c>
      <c r="D56" s="74">
        <v>0</v>
      </c>
      <c r="E56" s="74">
        <v>0</v>
      </c>
      <c r="F56" s="74">
        <v>0</v>
      </c>
      <c r="G56" s="74">
        <f t="shared" si="10"/>
        <v>0</v>
      </c>
    </row>
    <row r="57" spans="1:7" x14ac:dyDescent="0.25">
      <c r="A57" s="84" t="s">
        <v>358</v>
      </c>
      <c r="B57" s="74">
        <v>68500</v>
      </c>
      <c r="C57" s="74">
        <v>-41000</v>
      </c>
      <c r="D57" s="74">
        <v>27500</v>
      </c>
      <c r="E57" s="74">
        <v>26680</v>
      </c>
      <c r="F57" s="74">
        <v>26680</v>
      </c>
      <c r="G57" s="74">
        <f t="shared" si="10"/>
        <v>820</v>
      </c>
    </row>
    <row r="58" spans="1:7" x14ac:dyDescent="0.25">
      <c r="A58" s="83" t="s">
        <v>359</v>
      </c>
      <c r="B58" s="82">
        <f t="shared" ref="B58:G58" si="11">SUM(B59:B61)</f>
        <v>0</v>
      </c>
      <c r="C58" s="82">
        <f t="shared" si="11"/>
        <v>0</v>
      </c>
      <c r="D58" s="82">
        <f t="shared" si="11"/>
        <v>0</v>
      </c>
      <c r="E58" s="82">
        <f t="shared" si="11"/>
        <v>0</v>
      </c>
      <c r="F58" s="82">
        <f t="shared" si="11"/>
        <v>0</v>
      </c>
      <c r="G58" s="82">
        <f t="shared" si="11"/>
        <v>0</v>
      </c>
    </row>
    <row r="59" spans="1:7" x14ac:dyDescent="0.25">
      <c r="A59" s="84" t="s">
        <v>360</v>
      </c>
      <c r="B59" s="74">
        <v>0</v>
      </c>
      <c r="C59" s="74">
        <v>0</v>
      </c>
      <c r="D59" s="74">
        <v>0</v>
      </c>
      <c r="E59" s="74">
        <v>0</v>
      </c>
      <c r="F59" s="74">
        <v>0</v>
      </c>
      <c r="G59" s="74">
        <f>D59-E59</f>
        <v>0</v>
      </c>
    </row>
    <row r="60" spans="1:7" x14ac:dyDescent="0.25">
      <c r="A60" s="84" t="s">
        <v>361</v>
      </c>
      <c r="B60" s="74">
        <v>0</v>
      </c>
      <c r="C60" s="74">
        <v>0</v>
      </c>
      <c r="D60" s="74">
        <v>0</v>
      </c>
      <c r="E60" s="74">
        <v>0</v>
      </c>
      <c r="F60" s="74">
        <v>0</v>
      </c>
      <c r="G60" s="74">
        <f t="shared" ref="G60:G61" si="12">D60-E60</f>
        <v>0</v>
      </c>
    </row>
    <row r="61" spans="1:7" x14ac:dyDescent="0.25">
      <c r="A61" s="84" t="s">
        <v>362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f t="shared" si="12"/>
        <v>0</v>
      </c>
    </row>
    <row r="62" spans="1:7" x14ac:dyDescent="0.25">
      <c r="A62" s="83" t="s">
        <v>363</v>
      </c>
      <c r="B62" s="82">
        <f t="shared" ref="B62:G62" si="13">SUM(B63:B67,B69:B70)</f>
        <v>0</v>
      </c>
      <c r="C62" s="82">
        <f t="shared" si="13"/>
        <v>0</v>
      </c>
      <c r="D62" s="82">
        <f t="shared" si="13"/>
        <v>0</v>
      </c>
      <c r="E62" s="82">
        <f t="shared" si="13"/>
        <v>0</v>
      </c>
      <c r="F62" s="82">
        <f t="shared" si="13"/>
        <v>0</v>
      </c>
      <c r="G62" s="82">
        <f t="shared" si="13"/>
        <v>0</v>
      </c>
    </row>
    <row r="63" spans="1:7" x14ac:dyDescent="0.25">
      <c r="A63" s="84" t="s">
        <v>364</v>
      </c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f>D63-E63</f>
        <v>0</v>
      </c>
    </row>
    <row r="64" spans="1:7" x14ac:dyDescent="0.25">
      <c r="A64" s="84" t="s">
        <v>365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f t="shared" ref="G64:G70" si="14">D64-E64</f>
        <v>0</v>
      </c>
    </row>
    <row r="65" spans="1:7" x14ac:dyDescent="0.25">
      <c r="A65" s="84" t="s">
        <v>366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f t="shared" si="14"/>
        <v>0</v>
      </c>
    </row>
    <row r="66" spans="1:7" x14ac:dyDescent="0.25">
      <c r="A66" s="84" t="s">
        <v>367</v>
      </c>
      <c r="B66" s="74">
        <v>0</v>
      </c>
      <c r="C66" s="74">
        <v>0</v>
      </c>
      <c r="D66" s="74">
        <v>0</v>
      </c>
      <c r="E66" s="74">
        <v>0</v>
      </c>
      <c r="F66" s="74">
        <v>0</v>
      </c>
      <c r="G66" s="74">
        <f t="shared" si="14"/>
        <v>0</v>
      </c>
    </row>
    <row r="67" spans="1:7" x14ac:dyDescent="0.25">
      <c r="A67" s="84" t="s">
        <v>368</v>
      </c>
      <c r="B67" s="74">
        <v>0</v>
      </c>
      <c r="C67" s="74">
        <v>0</v>
      </c>
      <c r="D67" s="74">
        <v>0</v>
      </c>
      <c r="E67" s="74">
        <v>0</v>
      </c>
      <c r="F67" s="74">
        <v>0</v>
      </c>
      <c r="G67" s="74">
        <f t="shared" si="14"/>
        <v>0</v>
      </c>
    </row>
    <row r="68" spans="1:7" x14ac:dyDescent="0.25">
      <c r="A68" s="84" t="s">
        <v>369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f t="shared" si="14"/>
        <v>0</v>
      </c>
    </row>
    <row r="69" spans="1:7" x14ac:dyDescent="0.25">
      <c r="A69" s="84" t="s">
        <v>370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f t="shared" si="14"/>
        <v>0</v>
      </c>
    </row>
    <row r="70" spans="1:7" x14ac:dyDescent="0.25">
      <c r="A70" s="84" t="s">
        <v>371</v>
      </c>
      <c r="B70" s="74">
        <v>0</v>
      </c>
      <c r="C70" s="74">
        <v>0</v>
      </c>
      <c r="D70" s="74">
        <v>0</v>
      </c>
      <c r="E70" s="74">
        <v>0</v>
      </c>
      <c r="F70" s="74">
        <v>0</v>
      </c>
      <c r="G70" s="74">
        <f t="shared" si="14"/>
        <v>0</v>
      </c>
    </row>
    <row r="71" spans="1:7" x14ac:dyDescent="0.25">
      <c r="A71" s="83" t="s">
        <v>372</v>
      </c>
      <c r="B71" s="82">
        <f t="shared" ref="B71:G71" si="15">SUM(B72:B74)</f>
        <v>0</v>
      </c>
      <c r="C71" s="82">
        <f t="shared" si="15"/>
        <v>0</v>
      </c>
      <c r="D71" s="82">
        <f t="shared" si="15"/>
        <v>0</v>
      </c>
      <c r="E71" s="82">
        <f t="shared" si="15"/>
        <v>0</v>
      </c>
      <c r="F71" s="82">
        <f t="shared" si="15"/>
        <v>0</v>
      </c>
      <c r="G71" s="82">
        <f t="shared" si="15"/>
        <v>0</v>
      </c>
    </row>
    <row r="72" spans="1:7" x14ac:dyDescent="0.25">
      <c r="A72" s="84" t="s">
        <v>373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f>D72-E72</f>
        <v>0</v>
      </c>
    </row>
    <row r="73" spans="1:7" x14ac:dyDescent="0.25">
      <c r="A73" s="84" t="s">
        <v>374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f t="shared" ref="G73:G74" si="16">D73-E73</f>
        <v>0</v>
      </c>
    </row>
    <row r="74" spans="1:7" x14ac:dyDescent="0.25">
      <c r="A74" s="84" t="s">
        <v>375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f t="shared" si="16"/>
        <v>0</v>
      </c>
    </row>
    <row r="75" spans="1:7" x14ac:dyDescent="0.25">
      <c r="A75" s="83" t="s">
        <v>376</v>
      </c>
      <c r="B75" s="82">
        <f t="shared" ref="B75:G75" si="17">SUM(B76:B82)</f>
        <v>0</v>
      </c>
      <c r="C75" s="82">
        <f t="shared" si="17"/>
        <v>0</v>
      </c>
      <c r="D75" s="82">
        <f t="shared" si="17"/>
        <v>0</v>
      </c>
      <c r="E75" s="82">
        <f t="shared" si="17"/>
        <v>0</v>
      </c>
      <c r="F75" s="82">
        <f t="shared" si="17"/>
        <v>0</v>
      </c>
      <c r="G75" s="82">
        <f t="shared" si="17"/>
        <v>0</v>
      </c>
    </row>
    <row r="76" spans="1:7" x14ac:dyDescent="0.25">
      <c r="A76" s="84" t="s">
        <v>377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f>D76-E76</f>
        <v>0</v>
      </c>
    </row>
    <row r="77" spans="1:7" x14ac:dyDescent="0.25">
      <c r="A77" s="84" t="s">
        <v>378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f t="shared" ref="G77:G82" si="18">D77-E77</f>
        <v>0</v>
      </c>
    </row>
    <row r="78" spans="1:7" x14ac:dyDescent="0.25">
      <c r="A78" s="84" t="s">
        <v>379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f t="shared" si="18"/>
        <v>0</v>
      </c>
    </row>
    <row r="79" spans="1:7" x14ac:dyDescent="0.25">
      <c r="A79" s="84" t="s">
        <v>380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f t="shared" si="18"/>
        <v>0</v>
      </c>
    </row>
    <row r="80" spans="1:7" x14ac:dyDescent="0.25">
      <c r="A80" s="84" t="s">
        <v>381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f t="shared" si="18"/>
        <v>0</v>
      </c>
    </row>
    <row r="81" spans="1:7" x14ac:dyDescent="0.25">
      <c r="A81" s="84" t="s">
        <v>382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f t="shared" si="18"/>
        <v>0</v>
      </c>
    </row>
    <row r="82" spans="1:7" x14ac:dyDescent="0.25">
      <c r="A82" s="84" t="s">
        <v>383</v>
      </c>
      <c r="B82" s="74">
        <v>0</v>
      </c>
      <c r="C82" s="74">
        <v>0</v>
      </c>
      <c r="D82" s="74">
        <v>0</v>
      </c>
      <c r="E82" s="74">
        <v>0</v>
      </c>
      <c r="F82" s="74">
        <v>0</v>
      </c>
      <c r="G82" s="74">
        <f t="shared" si="18"/>
        <v>0</v>
      </c>
    </row>
    <row r="83" spans="1:7" x14ac:dyDescent="0.25">
      <c r="A83" s="85"/>
      <c r="B83" s="74"/>
      <c r="C83" s="74"/>
      <c r="D83" s="74"/>
      <c r="E83" s="74"/>
      <c r="F83" s="74"/>
      <c r="G83" s="74"/>
    </row>
    <row r="84" spans="1:7" x14ac:dyDescent="0.25">
      <c r="A84" s="28" t="s">
        <v>384</v>
      </c>
      <c r="B84" s="82">
        <f t="shared" ref="B84:G84" si="19">SUM(B85,B93,B103,B113,B123,B133,B137,B146,B150)</f>
        <v>0</v>
      </c>
      <c r="C84" s="82">
        <f t="shared" si="19"/>
        <v>0</v>
      </c>
      <c r="D84" s="82">
        <f t="shared" si="19"/>
        <v>0</v>
      </c>
      <c r="E84" s="82">
        <f t="shared" si="19"/>
        <v>0</v>
      </c>
      <c r="F84" s="82">
        <f t="shared" si="19"/>
        <v>0</v>
      </c>
      <c r="G84" s="82">
        <f t="shared" si="19"/>
        <v>0</v>
      </c>
    </row>
    <row r="85" spans="1:7" x14ac:dyDescent="0.25">
      <c r="A85" s="83" t="s">
        <v>311</v>
      </c>
      <c r="B85" s="82">
        <f t="shared" ref="B85:G85" si="20">SUM(B86:B92)</f>
        <v>0</v>
      </c>
      <c r="C85" s="82">
        <f t="shared" si="20"/>
        <v>0</v>
      </c>
      <c r="D85" s="82">
        <f t="shared" si="20"/>
        <v>0</v>
      </c>
      <c r="E85" s="82">
        <f t="shared" si="20"/>
        <v>0</v>
      </c>
      <c r="F85" s="82">
        <f t="shared" si="20"/>
        <v>0</v>
      </c>
      <c r="G85" s="82">
        <f t="shared" si="20"/>
        <v>0</v>
      </c>
    </row>
    <row r="86" spans="1:7" x14ac:dyDescent="0.25">
      <c r="A86" s="84" t="s">
        <v>312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f>D86-E86</f>
        <v>0</v>
      </c>
    </row>
    <row r="87" spans="1:7" x14ac:dyDescent="0.25">
      <c r="A87" s="84" t="s">
        <v>313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f t="shared" ref="G87:G92" si="21">D87-E87</f>
        <v>0</v>
      </c>
    </row>
    <row r="88" spans="1:7" x14ac:dyDescent="0.25">
      <c r="A88" s="84" t="s">
        <v>314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f t="shared" si="21"/>
        <v>0</v>
      </c>
    </row>
    <row r="89" spans="1:7" x14ac:dyDescent="0.25">
      <c r="A89" s="84" t="s">
        <v>315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f t="shared" si="21"/>
        <v>0</v>
      </c>
    </row>
    <row r="90" spans="1:7" x14ac:dyDescent="0.25">
      <c r="A90" s="84" t="s">
        <v>316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f t="shared" si="21"/>
        <v>0</v>
      </c>
    </row>
    <row r="91" spans="1:7" x14ac:dyDescent="0.25">
      <c r="A91" s="84" t="s">
        <v>317</v>
      </c>
      <c r="B91" s="74">
        <v>0</v>
      </c>
      <c r="C91" s="74">
        <v>0</v>
      </c>
      <c r="D91" s="74">
        <v>0</v>
      </c>
      <c r="E91" s="74">
        <v>0</v>
      </c>
      <c r="F91" s="74">
        <v>0</v>
      </c>
      <c r="G91" s="74">
        <f t="shared" si="21"/>
        <v>0</v>
      </c>
    </row>
    <row r="92" spans="1:7" x14ac:dyDescent="0.25">
      <c r="A92" s="84" t="s">
        <v>318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f t="shared" si="21"/>
        <v>0</v>
      </c>
    </row>
    <row r="93" spans="1:7" x14ac:dyDescent="0.25">
      <c r="A93" s="83" t="s">
        <v>319</v>
      </c>
      <c r="B93" s="82">
        <f t="shared" ref="B93:G93" si="22">SUM(B94:B102)</f>
        <v>0</v>
      </c>
      <c r="C93" s="82">
        <f t="shared" si="22"/>
        <v>0</v>
      </c>
      <c r="D93" s="82">
        <f t="shared" si="22"/>
        <v>0</v>
      </c>
      <c r="E93" s="82">
        <f t="shared" si="22"/>
        <v>0</v>
      </c>
      <c r="F93" s="82">
        <f t="shared" si="22"/>
        <v>0</v>
      </c>
      <c r="G93" s="82">
        <f t="shared" si="22"/>
        <v>0</v>
      </c>
    </row>
    <row r="94" spans="1:7" x14ac:dyDescent="0.25">
      <c r="A94" s="84" t="s">
        <v>320</v>
      </c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f>D94-E94</f>
        <v>0</v>
      </c>
    </row>
    <row r="95" spans="1:7" x14ac:dyDescent="0.25">
      <c r="A95" s="84" t="s">
        <v>321</v>
      </c>
      <c r="B95" s="74">
        <v>0</v>
      </c>
      <c r="C95" s="74">
        <v>0</v>
      </c>
      <c r="D95" s="74">
        <v>0</v>
      </c>
      <c r="E95" s="74">
        <v>0</v>
      </c>
      <c r="F95" s="74">
        <v>0</v>
      </c>
      <c r="G95" s="74">
        <f t="shared" ref="G95:G102" si="23">D95-E95</f>
        <v>0</v>
      </c>
    </row>
    <row r="96" spans="1:7" x14ac:dyDescent="0.25">
      <c r="A96" s="84" t="s">
        <v>322</v>
      </c>
      <c r="B96" s="74">
        <v>0</v>
      </c>
      <c r="C96" s="74">
        <v>0</v>
      </c>
      <c r="D96" s="74">
        <v>0</v>
      </c>
      <c r="E96" s="74">
        <v>0</v>
      </c>
      <c r="F96" s="74">
        <v>0</v>
      </c>
      <c r="G96" s="74">
        <f t="shared" si="23"/>
        <v>0</v>
      </c>
    </row>
    <row r="97" spans="1:7" x14ac:dyDescent="0.25">
      <c r="A97" s="84" t="s">
        <v>323</v>
      </c>
      <c r="B97" s="74">
        <v>0</v>
      </c>
      <c r="C97" s="74">
        <v>0</v>
      </c>
      <c r="D97" s="74">
        <v>0</v>
      </c>
      <c r="E97" s="74">
        <v>0</v>
      </c>
      <c r="F97" s="74">
        <v>0</v>
      </c>
      <c r="G97" s="74">
        <f t="shared" si="23"/>
        <v>0</v>
      </c>
    </row>
    <row r="98" spans="1:7" x14ac:dyDescent="0.25">
      <c r="A98" s="86" t="s">
        <v>324</v>
      </c>
      <c r="B98" s="74">
        <v>0</v>
      </c>
      <c r="C98" s="74">
        <v>0</v>
      </c>
      <c r="D98" s="74">
        <v>0</v>
      </c>
      <c r="E98" s="74">
        <v>0</v>
      </c>
      <c r="F98" s="74">
        <v>0</v>
      </c>
      <c r="G98" s="74">
        <f t="shared" si="23"/>
        <v>0</v>
      </c>
    </row>
    <row r="99" spans="1:7" x14ac:dyDescent="0.25">
      <c r="A99" s="84" t="s">
        <v>325</v>
      </c>
      <c r="B99" s="74">
        <v>0</v>
      </c>
      <c r="C99" s="74">
        <v>0</v>
      </c>
      <c r="D99" s="74">
        <v>0</v>
      </c>
      <c r="E99" s="74">
        <v>0</v>
      </c>
      <c r="F99" s="74">
        <v>0</v>
      </c>
      <c r="G99" s="74">
        <f t="shared" si="23"/>
        <v>0</v>
      </c>
    </row>
    <row r="100" spans="1:7" x14ac:dyDescent="0.25">
      <c r="A100" s="84" t="s">
        <v>326</v>
      </c>
      <c r="B100" s="74">
        <v>0</v>
      </c>
      <c r="C100" s="74">
        <v>0</v>
      </c>
      <c r="D100" s="74">
        <v>0</v>
      </c>
      <c r="E100" s="74">
        <v>0</v>
      </c>
      <c r="F100" s="74">
        <v>0</v>
      </c>
      <c r="G100" s="74">
        <f t="shared" si="23"/>
        <v>0</v>
      </c>
    </row>
    <row r="101" spans="1:7" x14ac:dyDescent="0.25">
      <c r="A101" s="84" t="s">
        <v>327</v>
      </c>
      <c r="B101" s="74">
        <v>0</v>
      </c>
      <c r="C101" s="74">
        <v>0</v>
      </c>
      <c r="D101" s="74">
        <v>0</v>
      </c>
      <c r="E101" s="74">
        <v>0</v>
      </c>
      <c r="F101" s="74">
        <v>0</v>
      </c>
      <c r="G101" s="74">
        <f t="shared" si="23"/>
        <v>0</v>
      </c>
    </row>
    <row r="102" spans="1:7" x14ac:dyDescent="0.25">
      <c r="A102" s="84" t="s">
        <v>328</v>
      </c>
      <c r="B102" s="74">
        <v>0</v>
      </c>
      <c r="C102" s="74">
        <v>0</v>
      </c>
      <c r="D102" s="74">
        <v>0</v>
      </c>
      <c r="E102" s="74">
        <v>0</v>
      </c>
      <c r="F102" s="74">
        <v>0</v>
      </c>
      <c r="G102" s="74">
        <f t="shared" si="23"/>
        <v>0</v>
      </c>
    </row>
    <row r="103" spans="1:7" x14ac:dyDescent="0.25">
      <c r="A103" s="83" t="s">
        <v>329</v>
      </c>
      <c r="B103" s="82">
        <f>SUM(B104:B112)</f>
        <v>0</v>
      </c>
      <c r="C103" s="82">
        <f>SUM(C104:C112)</f>
        <v>0</v>
      </c>
      <c r="D103" s="82">
        <v>0</v>
      </c>
      <c r="E103" s="82">
        <f>SUM(E104:E112)</f>
        <v>0</v>
      </c>
      <c r="F103" s="82">
        <f>SUM(F104:F112)</f>
        <v>0</v>
      </c>
      <c r="G103" s="82">
        <f>SUM(G104:G112)</f>
        <v>0</v>
      </c>
    </row>
    <row r="104" spans="1:7" x14ac:dyDescent="0.25">
      <c r="A104" s="84" t="s">
        <v>330</v>
      </c>
      <c r="B104" s="74">
        <v>0</v>
      </c>
      <c r="C104" s="74">
        <v>0</v>
      </c>
      <c r="D104" s="74">
        <v>0</v>
      </c>
      <c r="E104" s="74">
        <v>0</v>
      </c>
      <c r="F104" s="74">
        <v>0</v>
      </c>
      <c r="G104" s="74">
        <f>D104-E104</f>
        <v>0</v>
      </c>
    </row>
    <row r="105" spans="1:7" x14ac:dyDescent="0.25">
      <c r="A105" s="84" t="s">
        <v>331</v>
      </c>
      <c r="B105" s="74">
        <v>0</v>
      </c>
      <c r="C105" s="74">
        <v>0</v>
      </c>
      <c r="D105" s="74">
        <v>0</v>
      </c>
      <c r="E105" s="74">
        <v>0</v>
      </c>
      <c r="F105" s="74">
        <v>0</v>
      </c>
      <c r="G105" s="74">
        <f t="shared" ref="G105:G112" si="24">D105-E105</f>
        <v>0</v>
      </c>
    </row>
    <row r="106" spans="1:7" x14ac:dyDescent="0.25">
      <c r="A106" s="84" t="s">
        <v>332</v>
      </c>
      <c r="B106" s="74">
        <v>0</v>
      </c>
      <c r="C106" s="74">
        <v>0</v>
      </c>
      <c r="D106" s="74">
        <v>0</v>
      </c>
      <c r="E106" s="74">
        <v>0</v>
      </c>
      <c r="F106" s="74">
        <v>0</v>
      </c>
      <c r="G106" s="74">
        <f t="shared" si="24"/>
        <v>0</v>
      </c>
    </row>
    <row r="107" spans="1:7" x14ac:dyDescent="0.25">
      <c r="A107" s="84" t="s">
        <v>333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f t="shared" si="24"/>
        <v>0</v>
      </c>
    </row>
    <row r="108" spans="1:7" x14ac:dyDescent="0.25">
      <c r="A108" s="84" t="s">
        <v>334</v>
      </c>
      <c r="B108" s="74">
        <v>0</v>
      </c>
      <c r="C108" s="74">
        <v>0</v>
      </c>
      <c r="D108" s="74">
        <v>0</v>
      </c>
      <c r="E108" s="74">
        <v>0</v>
      </c>
      <c r="F108" s="74">
        <v>0</v>
      </c>
      <c r="G108" s="74">
        <f t="shared" si="24"/>
        <v>0</v>
      </c>
    </row>
    <row r="109" spans="1:7" x14ac:dyDescent="0.25">
      <c r="A109" s="84" t="s">
        <v>335</v>
      </c>
      <c r="B109" s="74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f t="shared" si="24"/>
        <v>0</v>
      </c>
    </row>
    <row r="110" spans="1:7" x14ac:dyDescent="0.25">
      <c r="A110" s="84" t="s">
        <v>336</v>
      </c>
      <c r="B110" s="74">
        <v>0</v>
      </c>
      <c r="C110" s="74">
        <v>0</v>
      </c>
      <c r="D110" s="74">
        <v>0</v>
      </c>
      <c r="E110" s="74">
        <v>0</v>
      </c>
      <c r="F110" s="74">
        <v>0</v>
      </c>
      <c r="G110" s="74">
        <f t="shared" si="24"/>
        <v>0</v>
      </c>
    </row>
    <row r="111" spans="1:7" x14ac:dyDescent="0.25">
      <c r="A111" s="84" t="s">
        <v>337</v>
      </c>
      <c r="B111" s="74">
        <v>0</v>
      </c>
      <c r="C111" s="74">
        <v>0</v>
      </c>
      <c r="D111" s="74">
        <v>0</v>
      </c>
      <c r="E111" s="74">
        <v>0</v>
      </c>
      <c r="F111" s="74">
        <v>0</v>
      </c>
      <c r="G111" s="74">
        <f t="shared" si="24"/>
        <v>0</v>
      </c>
    </row>
    <row r="112" spans="1:7" x14ac:dyDescent="0.25">
      <c r="A112" s="84" t="s">
        <v>338</v>
      </c>
      <c r="B112" s="74">
        <v>0</v>
      </c>
      <c r="C112" s="74">
        <v>0</v>
      </c>
      <c r="D112" s="74">
        <v>0</v>
      </c>
      <c r="E112" s="74">
        <v>0</v>
      </c>
      <c r="F112" s="74">
        <v>0</v>
      </c>
      <c r="G112" s="74">
        <f t="shared" si="24"/>
        <v>0</v>
      </c>
    </row>
    <row r="113" spans="1:7" x14ac:dyDescent="0.25">
      <c r="A113" s="83" t="s">
        <v>339</v>
      </c>
      <c r="B113" s="82">
        <f t="shared" ref="B113:G113" si="25">SUM(B114:B122)</f>
        <v>0</v>
      </c>
      <c r="C113" s="82">
        <f t="shared" si="25"/>
        <v>0</v>
      </c>
      <c r="D113" s="82">
        <f t="shared" si="25"/>
        <v>0</v>
      </c>
      <c r="E113" s="82">
        <f t="shared" si="25"/>
        <v>0</v>
      </c>
      <c r="F113" s="82">
        <f t="shared" si="25"/>
        <v>0</v>
      </c>
      <c r="G113" s="82">
        <f t="shared" si="25"/>
        <v>0</v>
      </c>
    </row>
    <row r="114" spans="1:7" x14ac:dyDescent="0.25">
      <c r="A114" s="84" t="s">
        <v>340</v>
      </c>
      <c r="B114" s="74">
        <v>0</v>
      </c>
      <c r="C114" s="74">
        <v>0</v>
      </c>
      <c r="D114" s="74">
        <v>0</v>
      </c>
      <c r="E114" s="74">
        <v>0</v>
      </c>
      <c r="F114" s="74">
        <v>0</v>
      </c>
      <c r="G114" s="74">
        <f>D114-E114</f>
        <v>0</v>
      </c>
    </row>
    <row r="115" spans="1:7" x14ac:dyDescent="0.25">
      <c r="A115" s="84" t="s">
        <v>341</v>
      </c>
      <c r="B115" s="74">
        <v>0</v>
      </c>
      <c r="C115" s="74">
        <v>0</v>
      </c>
      <c r="D115" s="74">
        <v>0</v>
      </c>
      <c r="E115" s="74">
        <v>0</v>
      </c>
      <c r="F115" s="74">
        <v>0</v>
      </c>
      <c r="G115" s="74">
        <f t="shared" ref="G115:G122" si="26">D115-E115</f>
        <v>0</v>
      </c>
    </row>
    <row r="116" spans="1:7" x14ac:dyDescent="0.25">
      <c r="A116" s="84" t="s">
        <v>342</v>
      </c>
      <c r="B116" s="74">
        <v>0</v>
      </c>
      <c r="C116" s="74">
        <v>0</v>
      </c>
      <c r="D116" s="74">
        <v>0</v>
      </c>
      <c r="E116" s="74">
        <v>0</v>
      </c>
      <c r="F116" s="74">
        <v>0</v>
      </c>
      <c r="G116" s="74">
        <f t="shared" si="26"/>
        <v>0</v>
      </c>
    </row>
    <row r="117" spans="1:7" x14ac:dyDescent="0.25">
      <c r="A117" s="84" t="s">
        <v>343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f t="shared" si="26"/>
        <v>0</v>
      </c>
    </row>
    <row r="118" spans="1:7" x14ac:dyDescent="0.25">
      <c r="A118" s="84" t="s">
        <v>344</v>
      </c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f t="shared" si="26"/>
        <v>0</v>
      </c>
    </row>
    <row r="119" spans="1:7" x14ac:dyDescent="0.25">
      <c r="A119" s="84" t="s">
        <v>345</v>
      </c>
      <c r="B119" s="74">
        <v>0</v>
      </c>
      <c r="C119" s="74">
        <v>0</v>
      </c>
      <c r="D119" s="74">
        <v>0</v>
      </c>
      <c r="E119" s="74">
        <v>0</v>
      </c>
      <c r="F119" s="74">
        <v>0</v>
      </c>
      <c r="G119" s="74">
        <f t="shared" si="26"/>
        <v>0</v>
      </c>
    </row>
    <row r="120" spans="1:7" x14ac:dyDescent="0.25">
      <c r="A120" s="84" t="s">
        <v>346</v>
      </c>
      <c r="B120" s="74">
        <v>0</v>
      </c>
      <c r="C120" s="74">
        <v>0</v>
      </c>
      <c r="D120" s="74">
        <v>0</v>
      </c>
      <c r="E120" s="74">
        <v>0</v>
      </c>
      <c r="F120" s="74">
        <v>0</v>
      </c>
      <c r="G120" s="74">
        <f t="shared" si="26"/>
        <v>0</v>
      </c>
    </row>
    <row r="121" spans="1:7" x14ac:dyDescent="0.25">
      <c r="A121" s="84" t="s">
        <v>347</v>
      </c>
      <c r="B121" s="74">
        <v>0</v>
      </c>
      <c r="C121" s="74">
        <v>0</v>
      </c>
      <c r="D121" s="74">
        <v>0</v>
      </c>
      <c r="E121" s="74">
        <v>0</v>
      </c>
      <c r="F121" s="74">
        <v>0</v>
      </c>
      <c r="G121" s="74">
        <f t="shared" si="26"/>
        <v>0</v>
      </c>
    </row>
    <row r="122" spans="1:7" x14ac:dyDescent="0.25">
      <c r="A122" s="84" t="s">
        <v>348</v>
      </c>
      <c r="B122" s="74">
        <v>0</v>
      </c>
      <c r="C122" s="74">
        <v>0</v>
      </c>
      <c r="D122" s="74">
        <v>0</v>
      </c>
      <c r="E122" s="74">
        <v>0</v>
      </c>
      <c r="F122" s="74">
        <v>0</v>
      </c>
      <c r="G122" s="74">
        <f t="shared" si="26"/>
        <v>0</v>
      </c>
    </row>
    <row r="123" spans="1:7" x14ac:dyDescent="0.25">
      <c r="A123" s="83" t="s">
        <v>349</v>
      </c>
      <c r="B123" s="82">
        <f t="shared" ref="B123:G123" si="27">SUM(B124:B132)</f>
        <v>0</v>
      </c>
      <c r="C123" s="82">
        <f t="shared" si="27"/>
        <v>0</v>
      </c>
      <c r="D123" s="82">
        <f t="shared" si="27"/>
        <v>0</v>
      </c>
      <c r="E123" s="82">
        <f t="shared" si="27"/>
        <v>0</v>
      </c>
      <c r="F123" s="82">
        <f t="shared" si="27"/>
        <v>0</v>
      </c>
      <c r="G123" s="82">
        <f t="shared" si="27"/>
        <v>0</v>
      </c>
    </row>
    <row r="124" spans="1:7" x14ac:dyDescent="0.25">
      <c r="A124" s="84" t="s">
        <v>350</v>
      </c>
      <c r="B124" s="74">
        <v>0</v>
      </c>
      <c r="C124" s="74">
        <v>0</v>
      </c>
      <c r="D124" s="74">
        <v>0</v>
      </c>
      <c r="E124" s="74">
        <v>0</v>
      </c>
      <c r="F124" s="74">
        <v>0</v>
      </c>
      <c r="G124" s="74">
        <f>D124-E124</f>
        <v>0</v>
      </c>
    </row>
    <row r="125" spans="1:7" x14ac:dyDescent="0.25">
      <c r="A125" s="84" t="s">
        <v>351</v>
      </c>
      <c r="B125" s="74">
        <v>0</v>
      </c>
      <c r="C125" s="74">
        <v>0</v>
      </c>
      <c r="D125" s="74">
        <v>0</v>
      </c>
      <c r="E125" s="74">
        <v>0</v>
      </c>
      <c r="F125" s="74">
        <v>0</v>
      </c>
      <c r="G125" s="74">
        <f t="shared" ref="G125:G132" si="28">D125-E125</f>
        <v>0</v>
      </c>
    </row>
    <row r="126" spans="1:7" x14ac:dyDescent="0.25">
      <c r="A126" s="84" t="s">
        <v>352</v>
      </c>
      <c r="B126" s="74">
        <v>0</v>
      </c>
      <c r="C126" s="74">
        <v>0</v>
      </c>
      <c r="D126" s="74">
        <v>0</v>
      </c>
      <c r="E126" s="74">
        <v>0</v>
      </c>
      <c r="F126" s="74">
        <v>0</v>
      </c>
      <c r="G126" s="74">
        <f t="shared" si="28"/>
        <v>0</v>
      </c>
    </row>
    <row r="127" spans="1:7" x14ac:dyDescent="0.25">
      <c r="A127" s="84" t="s">
        <v>353</v>
      </c>
      <c r="B127" s="74">
        <v>0</v>
      </c>
      <c r="C127" s="74">
        <v>0</v>
      </c>
      <c r="D127" s="74">
        <v>0</v>
      </c>
      <c r="E127" s="74">
        <v>0</v>
      </c>
      <c r="F127" s="74">
        <v>0</v>
      </c>
      <c r="G127" s="74">
        <f t="shared" si="28"/>
        <v>0</v>
      </c>
    </row>
    <row r="128" spans="1:7" x14ac:dyDescent="0.25">
      <c r="A128" s="84" t="s">
        <v>354</v>
      </c>
      <c r="B128" s="74">
        <v>0</v>
      </c>
      <c r="C128" s="74">
        <v>0</v>
      </c>
      <c r="D128" s="74">
        <v>0</v>
      </c>
      <c r="E128" s="74">
        <v>0</v>
      </c>
      <c r="F128" s="74">
        <v>0</v>
      </c>
      <c r="G128" s="74">
        <f t="shared" si="28"/>
        <v>0</v>
      </c>
    </row>
    <row r="129" spans="1:7" x14ac:dyDescent="0.25">
      <c r="A129" s="84" t="s">
        <v>355</v>
      </c>
      <c r="B129" s="74">
        <v>0</v>
      </c>
      <c r="C129" s="74">
        <v>0</v>
      </c>
      <c r="D129" s="74">
        <v>0</v>
      </c>
      <c r="E129" s="74">
        <v>0</v>
      </c>
      <c r="F129" s="74">
        <v>0</v>
      </c>
      <c r="G129" s="74">
        <f t="shared" si="28"/>
        <v>0</v>
      </c>
    </row>
    <row r="130" spans="1:7" x14ac:dyDescent="0.25">
      <c r="A130" s="84" t="s">
        <v>356</v>
      </c>
      <c r="B130" s="74">
        <v>0</v>
      </c>
      <c r="C130" s="74">
        <v>0</v>
      </c>
      <c r="D130" s="74">
        <v>0</v>
      </c>
      <c r="E130" s="74">
        <v>0</v>
      </c>
      <c r="F130" s="74">
        <v>0</v>
      </c>
      <c r="G130" s="74">
        <f t="shared" si="28"/>
        <v>0</v>
      </c>
    </row>
    <row r="131" spans="1:7" x14ac:dyDescent="0.25">
      <c r="A131" s="84" t="s">
        <v>357</v>
      </c>
      <c r="B131" s="74">
        <v>0</v>
      </c>
      <c r="C131" s="74">
        <v>0</v>
      </c>
      <c r="D131" s="74">
        <v>0</v>
      </c>
      <c r="E131" s="74">
        <v>0</v>
      </c>
      <c r="F131" s="74">
        <v>0</v>
      </c>
      <c r="G131" s="74">
        <f t="shared" si="28"/>
        <v>0</v>
      </c>
    </row>
    <row r="132" spans="1:7" x14ac:dyDescent="0.25">
      <c r="A132" s="84" t="s">
        <v>358</v>
      </c>
      <c r="B132" s="74">
        <v>0</v>
      </c>
      <c r="C132" s="74">
        <v>0</v>
      </c>
      <c r="D132" s="74">
        <v>0</v>
      </c>
      <c r="E132" s="74">
        <v>0</v>
      </c>
      <c r="F132" s="74">
        <v>0</v>
      </c>
      <c r="G132" s="74">
        <f t="shared" si="28"/>
        <v>0</v>
      </c>
    </row>
    <row r="133" spans="1:7" x14ac:dyDescent="0.25">
      <c r="A133" s="83" t="s">
        <v>359</v>
      </c>
      <c r="B133" s="82">
        <f t="shared" ref="B133:G133" si="29">SUM(B134:B136)</f>
        <v>0</v>
      </c>
      <c r="C133" s="82">
        <f t="shared" si="29"/>
        <v>0</v>
      </c>
      <c r="D133" s="82">
        <f t="shared" si="29"/>
        <v>0</v>
      </c>
      <c r="E133" s="82">
        <f t="shared" si="29"/>
        <v>0</v>
      </c>
      <c r="F133" s="82">
        <f t="shared" si="29"/>
        <v>0</v>
      </c>
      <c r="G133" s="82">
        <f t="shared" si="29"/>
        <v>0</v>
      </c>
    </row>
    <row r="134" spans="1:7" x14ac:dyDescent="0.25">
      <c r="A134" s="84" t="s">
        <v>360</v>
      </c>
      <c r="B134" s="74">
        <v>0</v>
      </c>
      <c r="C134" s="74">
        <v>0</v>
      </c>
      <c r="D134" s="74">
        <v>0</v>
      </c>
      <c r="E134" s="74">
        <v>0</v>
      </c>
      <c r="F134" s="74">
        <v>0</v>
      </c>
      <c r="G134" s="74">
        <f>D134-E134</f>
        <v>0</v>
      </c>
    </row>
    <row r="135" spans="1:7" x14ac:dyDescent="0.25">
      <c r="A135" s="84" t="s">
        <v>361</v>
      </c>
      <c r="B135" s="74">
        <v>0</v>
      </c>
      <c r="C135" s="74">
        <v>0</v>
      </c>
      <c r="D135" s="74">
        <v>0</v>
      </c>
      <c r="E135" s="74">
        <v>0</v>
      </c>
      <c r="F135" s="74">
        <v>0</v>
      </c>
      <c r="G135" s="74">
        <f t="shared" ref="G135:G136" si="30">D135-E135</f>
        <v>0</v>
      </c>
    </row>
    <row r="136" spans="1:7" x14ac:dyDescent="0.25">
      <c r="A136" s="84" t="s">
        <v>362</v>
      </c>
      <c r="B136" s="74">
        <v>0</v>
      </c>
      <c r="C136" s="74">
        <v>0</v>
      </c>
      <c r="D136" s="74">
        <v>0</v>
      </c>
      <c r="E136" s="74">
        <v>0</v>
      </c>
      <c r="F136" s="74">
        <v>0</v>
      </c>
      <c r="G136" s="74">
        <f t="shared" si="30"/>
        <v>0</v>
      </c>
    </row>
    <row r="137" spans="1:7" x14ac:dyDescent="0.25">
      <c r="A137" s="83" t="s">
        <v>363</v>
      </c>
      <c r="B137" s="82">
        <f t="shared" ref="B137:G137" si="31">SUM(B138:B142,B144:B145)</f>
        <v>0</v>
      </c>
      <c r="C137" s="82">
        <f t="shared" si="31"/>
        <v>0</v>
      </c>
      <c r="D137" s="82">
        <f t="shared" si="31"/>
        <v>0</v>
      </c>
      <c r="E137" s="82">
        <f t="shared" si="31"/>
        <v>0</v>
      </c>
      <c r="F137" s="82">
        <f t="shared" si="31"/>
        <v>0</v>
      </c>
      <c r="G137" s="82">
        <f t="shared" si="31"/>
        <v>0</v>
      </c>
    </row>
    <row r="138" spans="1:7" x14ac:dyDescent="0.25">
      <c r="A138" s="84" t="s">
        <v>364</v>
      </c>
      <c r="B138" s="74">
        <v>0</v>
      </c>
      <c r="C138" s="74">
        <v>0</v>
      </c>
      <c r="D138" s="74">
        <v>0</v>
      </c>
      <c r="E138" s="74">
        <v>0</v>
      </c>
      <c r="F138" s="74">
        <v>0</v>
      </c>
      <c r="G138" s="74">
        <f>D138-E138</f>
        <v>0</v>
      </c>
    </row>
    <row r="139" spans="1:7" x14ac:dyDescent="0.25">
      <c r="A139" s="84" t="s">
        <v>365</v>
      </c>
      <c r="B139" s="74">
        <v>0</v>
      </c>
      <c r="C139" s="74">
        <v>0</v>
      </c>
      <c r="D139" s="74">
        <v>0</v>
      </c>
      <c r="E139" s="74">
        <v>0</v>
      </c>
      <c r="F139" s="74">
        <v>0</v>
      </c>
      <c r="G139" s="74">
        <f t="shared" ref="G139:G145" si="32">D139-E139</f>
        <v>0</v>
      </c>
    </row>
    <row r="140" spans="1:7" x14ac:dyDescent="0.25">
      <c r="A140" s="84" t="s">
        <v>366</v>
      </c>
      <c r="B140" s="74">
        <v>0</v>
      </c>
      <c r="C140" s="74">
        <v>0</v>
      </c>
      <c r="D140" s="74">
        <v>0</v>
      </c>
      <c r="E140" s="74">
        <v>0</v>
      </c>
      <c r="F140" s="74">
        <v>0</v>
      </c>
      <c r="G140" s="74">
        <f t="shared" si="32"/>
        <v>0</v>
      </c>
    </row>
    <row r="141" spans="1:7" x14ac:dyDescent="0.25">
      <c r="A141" s="84" t="s">
        <v>367</v>
      </c>
      <c r="B141" s="74">
        <v>0</v>
      </c>
      <c r="C141" s="74">
        <v>0</v>
      </c>
      <c r="D141" s="74">
        <v>0</v>
      </c>
      <c r="E141" s="74">
        <v>0</v>
      </c>
      <c r="F141" s="74">
        <v>0</v>
      </c>
      <c r="G141" s="74">
        <f t="shared" si="32"/>
        <v>0</v>
      </c>
    </row>
    <row r="142" spans="1:7" x14ac:dyDescent="0.25">
      <c r="A142" s="84" t="s">
        <v>368</v>
      </c>
      <c r="B142" s="74">
        <v>0</v>
      </c>
      <c r="C142" s="74">
        <v>0</v>
      </c>
      <c r="D142" s="74">
        <v>0</v>
      </c>
      <c r="E142" s="74">
        <v>0</v>
      </c>
      <c r="F142" s="74">
        <v>0</v>
      </c>
      <c r="G142" s="74">
        <f t="shared" si="32"/>
        <v>0</v>
      </c>
    </row>
    <row r="143" spans="1:7" x14ac:dyDescent="0.25">
      <c r="A143" s="84" t="s">
        <v>369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f t="shared" si="32"/>
        <v>0</v>
      </c>
    </row>
    <row r="144" spans="1:7" x14ac:dyDescent="0.25">
      <c r="A144" s="84" t="s">
        <v>370</v>
      </c>
      <c r="B144" s="74">
        <v>0</v>
      </c>
      <c r="C144" s="74">
        <v>0</v>
      </c>
      <c r="D144" s="74">
        <v>0</v>
      </c>
      <c r="E144" s="74">
        <v>0</v>
      </c>
      <c r="F144" s="74">
        <v>0</v>
      </c>
      <c r="G144" s="74">
        <f t="shared" si="32"/>
        <v>0</v>
      </c>
    </row>
    <row r="145" spans="1:7" x14ac:dyDescent="0.25">
      <c r="A145" s="84" t="s">
        <v>371</v>
      </c>
      <c r="B145" s="74">
        <v>0</v>
      </c>
      <c r="C145" s="74">
        <v>0</v>
      </c>
      <c r="D145" s="74">
        <v>0</v>
      </c>
      <c r="E145" s="74">
        <v>0</v>
      </c>
      <c r="F145" s="74">
        <v>0</v>
      </c>
      <c r="G145" s="74">
        <f t="shared" si="32"/>
        <v>0</v>
      </c>
    </row>
    <row r="146" spans="1:7" x14ac:dyDescent="0.25">
      <c r="A146" s="83" t="s">
        <v>372</v>
      </c>
      <c r="B146" s="82">
        <f t="shared" ref="B146:G146" si="33">SUM(B147:B149)</f>
        <v>0</v>
      </c>
      <c r="C146" s="82">
        <f t="shared" si="33"/>
        <v>0</v>
      </c>
      <c r="D146" s="82">
        <f t="shared" si="33"/>
        <v>0</v>
      </c>
      <c r="E146" s="82">
        <f t="shared" si="33"/>
        <v>0</v>
      </c>
      <c r="F146" s="82">
        <f t="shared" si="33"/>
        <v>0</v>
      </c>
      <c r="G146" s="82">
        <f t="shared" si="33"/>
        <v>0</v>
      </c>
    </row>
    <row r="147" spans="1:7" x14ac:dyDescent="0.25">
      <c r="A147" s="84" t="s">
        <v>373</v>
      </c>
      <c r="B147" s="74">
        <v>0</v>
      </c>
      <c r="C147" s="74">
        <v>0</v>
      </c>
      <c r="D147" s="74">
        <v>0</v>
      </c>
      <c r="E147" s="74">
        <v>0</v>
      </c>
      <c r="F147" s="74">
        <v>0</v>
      </c>
      <c r="G147" s="74">
        <f>D147-E147</f>
        <v>0</v>
      </c>
    </row>
    <row r="148" spans="1:7" x14ac:dyDescent="0.25">
      <c r="A148" s="84" t="s">
        <v>374</v>
      </c>
      <c r="B148" s="74">
        <v>0</v>
      </c>
      <c r="C148" s="74">
        <v>0</v>
      </c>
      <c r="D148" s="74">
        <v>0</v>
      </c>
      <c r="E148" s="74">
        <v>0</v>
      </c>
      <c r="F148" s="74">
        <v>0</v>
      </c>
      <c r="G148" s="74">
        <f t="shared" ref="G148:G149" si="34">D148-E148</f>
        <v>0</v>
      </c>
    </row>
    <row r="149" spans="1:7" x14ac:dyDescent="0.25">
      <c r="A149" s="84" t="s">
        <v>375</v>
      </c>
      <c r="B149" s="74">
        <v>0</v>
      </c>
      <c r="C149" s="74">
        <v>0</v>
      </c>
      <c r="D149" s="74">
        <v>0</v>
      </c>
      <c r="E149" s="74">
        <v>0</v>
      </c>
      <c r="F149" s="74">
        <v>0</v>
      </c>
      <c r="G149" s="74">
        <f t="shared" si="34"/>
        <v>0</v>
      </c>
    </row>
    <row r="150" spans="1:7" x14ac:dyDescent="0.25">
      <c r="A150" s="83" t="s">
        <v>376</v>
      </c>
      <c r="B150" s="82">
        <f t="shared" ref="B150:G150" si="35">SUM(B151:B157)</f>
        <v>0</v>
      </c>
      <c r="C150" s="82">
        <f t="shared" si="35"/>
        <v>0</v>
      </c>
      <c r="D150" s="82">
        <f t="shared" si="35"/>
        <v>0</v>
      </c>
      <c r="E150" s="82">
        <f t="shared" si="35"/>
        <v>0</v>
      </c>
      <c r="F150" s="82">
        <f t="shared" si="35"/>
        <v>0</v>
      </c>
      <c r="G150" s="82">
        <f t="shared" si="35"/>
        <v>0</v>
      </c>
    </row>
    <row r="151" spans="1:7" x14ac:dyDescent="0.25">
      <c r="A151" s="84" t="s">
        <v>377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f>D151-E151</f>
        <v>0</v>
      </c>
    </row>
    <row r="152" spans="1:7" x14ac:dyDescent="0.25">
      <c r="A152" s="84" t="s">
        <v>378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f t="shared" ref="G152:G157" si="36">D152-E152</f>
        <v>0</v>
      </c>
    </row>
    <row r="153" spans="1:7" x14ac:dyDescent="0.25">
      <c r="A153" s="84" t="s">
        <v>379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f t="shared" si="36"/>
        <v>0</v>
      </c>
    </row>
    <row r="154" spans="1:7" x14ac:dyDescent="0.25">
      <c r="A154" s="86" t="s">
        <v>380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f t="shared" si="36"/>
        <v>0</v>
      </c>
    </row>
    <row r="155" spans="1:7" x14ac:dyDescent="0.25">
      <c r="A155" s="84" t="s">
        <v>381</v>
      </c>
      <c r="B155" s="74">
        <v>0</v>
      </c>
      <c r="C155" s="74">
        <v>0</v>
      </c>
      <c r="D155" s="74">
        <v>0</v>
      </c>
      <c r="E155" s="74">
        <v>0</v>
      </c>
      <c r="F155" s="74">
        <v>0</v>
      </c>
      <c r="G155" s="74">
        <f t="shared" si="36"/>
        <v>0</v>
      </c>
    </row>
    <row r="156" spans="1:7" x14ac:dyDescent="0.25">
      <c r="A156" s="84" t="s">
        <v>382</v>
      </c>
      <c r="B156" s="74">
        <v>0</v>
      </c>
      <c r="C156" s="74">
        <v>0</v>
      </c>
      <c r="D156" s="74">
        <v>0</v>
      </c>
      <c r="E156" s="74">
        <v>0</v>
      </c>
      <c r="F156" s="74">
        <v>0</v>
      </c>
      <c r="G156" s="74">
        <f t="shared" si="36"/>
        <v>0</v>
      </c>
    </row>
    <row r="157" spans="1:7" x14ac:dyDescent="0.25">
      <c r="A157" s="84" t="s">
        <v>383</v>
      </c>
      <c r="B157" s="74">
        <v>0</v>
      </c>
      <c r="C157" s="74">
        <v>0</v>
      </c>
      <c r="D157" s="74">
        <v>0</v>
      </c>
      <c r="E157" s="74">
        <v>0</v>
      </c>
      <c r="F157" s="74">
        <v>0</v>
      </c>
      <c r="G157" s="74">
        <f t="shared" si="36"/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29" t="s">
        <v>385</v>
      </c>
      <c r="B159" s="89">
        <f t="shared" ref="B159:G159" si="37">B9+B84</f>
        <v>16592096</v>
      </c>
      <c r="C159" s="89">
        <f t="shared" si="37"/>
        <v>3723149.0500000026</v>
      </c>
      <c r="D159" s="89">
        <f t="shared" si="37"/>
        <v>20315245.050000001</v>
      </c>
      <c r="E159" s="89">
        <f t="shared" si="37"/>
        <v>18042068.68</v>
      </c>
      <c r="F159" s="89">
        <f t="shared" si="37"/>
        <v>18042068.68</v>
      </c>
      <c r="G159" s="89">
        <f t="shared" si="37"/>
        <v>2273176.37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scale="43" fitToHeight="0" orientation="portrait" horizontalDpi="1200" verticalDpi="1200" r:id="rId1"/>
  <ignoredErrors>
    <ignoredError sqref="B9:G17 G19:G27 B18:F18 G29:G37 B28:F28 B39:G47 B38:F38 G49:G57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view="pageBreakPreview" zoomScaleNormal="75" zoomScaleSheetLayoutView="100" workbookViewId="0">
      <selection sqref="A1:G1"/>
    </sheetView>
  </sheetViews>
  <sheetFormatPr baseColWidth="10" defaultColWidth="11" defaultRowHeight="15" x14ac:dyDescent="0.25"/>
  <cols>
    <col min="1" max="1" width="91.85546875" customWidth="1"/>
    <col min="2" max="2" width="22.42578125" bestFit="1" customWidth="1"/>
    <col min="3" max="3" width="19.85546875" bestFit="1" customWidth="1"/>
    <col min="4" max="6" width="22.42578125" bestFit="1" customWidth="1"/>
    <col min="7" max="7" width="19.85546875" bestFit="1" customWidth="1"/>
  </cols>
  <sheetData>
    <row r="1" spans="1:7" ht="41.1" customHeight="1" x14ac:dyDescent="0.25">
      <c r="A1" s="163" t="s">
        <v>386</v>
      </c>
      <c r="B1" s="164"/>
      <c r="C1" s="164"/>
      <c r="D1" s="164"/>
      <c r="E1" s="164"/>
      <c r="F1" s="164"/>
      <c r="G1" s="165"/>
    </row>
    <row r="2" spans="1:7" ht="15" customHeight="1" x14ac:dyDescent="0.35">
      <c r="A2" s="109" t="str">
        <f>'Formato 1'!A2</f>
        <v>ACADEMIA METROPOLITANA DE SEGURIDAD PÚBLICA DE LEÓN, GUANAJUATO (a)</v>
      </c>
      <c r="B2" s="110"/>
      <c r="C2" s="110"/>
      <c r="D2" s="110"/>
      <c r="E2" s="110"/>
      <c r="F2" s="110"/>
      <c r="G2" s="111"/>
    </row>
    <row r="3" spans="1:7" ht="15" customHeight="1" x14ac:dyDescent="0.25">
      <c r="A3" s="112" t="s">
        <v>302</v>
      </c>
      <c r="B3" s="113"/>
      <c r="C3" s="113"/>
      <c r="D3" s="113"/>
      <c r="E3" s="113"/>
      <c r="F3" s="113"/>
      <c r="G3" s="114"/>
    </row>
    <row r="4" spans="1:7" ht="15" customHeight="1" x14ac:dyDescent="0.25">
      <c r="A4" s="112" t="s">
        <v>387</v>
      </c>
      <c r="B4" s="113"/>
      <c r="C4" s="113"/>
      <c r="D4" s="113"/>
      <c r="E4" s="113"/>
      <c r="F4" s="113"/>
      <c r="G4" s="114"/>
    </row>
    <row r="5" spans="1:7" ht="15" customHeight="1" x14ac:dyDescent="0.35">
      <c r="A5" s="112" t="str">
        <f>'Formato 3'!A4</f>
        <v>Del 1 de Enero al 31 de Diciembre de 2025 (b)</v>
      </c>
      <c r="B5" s="113"/>
      <c r="C5" s="113"/>
      <c r="D5" s="113"/>
      <c r="E5" s="113"/>
      <c r="F5" s="113"/>
      <c r="G5" s="114"/>
    </row>
    <row r="6" spans="1:7" ht="14.45" x14ac:dyDescent="0.35">
      <c r="A6" s="115" t="s">
        <v>2</v>
      </c>
      <c r="B6" s="116"/>
      <c r="C6" s="116"/>
      <c r="D6" s="116"/>
      <c r="E6" s="116"/>
      <c r="F6" s="116"/>
      <c r="G6" s="117"/>
    </row>
    <row r="7" spans="1:7" ht="15" customHeight="1" x14ac:dyDescent="0.25">
      <c r="A7" s="158" t="s">
        <v>6</v>
      </c>
      <c r="B7" s="160" t="s">
        <v>304</v>
      </c>
      <c r="C7" s="160"/>
      <c r="D7" s="160"/>
      <c r="E7" s="160"/>
      <c r="F7" s="160"/>
      <c r="G7" s="162" t="s">
        <v>305</v>
      </c>
    </row>
    <row r="8" spans="1:7" ht="30" x14ac:dyDescent="0.25">
      <c r="A8" s="159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1"/>
    </row>
    <row r="9" spans="1:7" ht="15.75" customHeight="1" x14ac:dyDescent="0.35">
      <c r="A9" s="26" t="s">
        <v>388</v>
      </c>
      <c r="B9" s="30">
        <f>SUM(B10:B17)</f>
        <v>16592096</v>
      </c>
      <c r="C9" s="30">
        <f t="shared" ref="C9:G9" si="0">SUM(C10:C17)</f>
        <v>3723149.0500000026</v>
      </c>
      <c r="D9" s="30">
        <f t="shared" si="0"/>
        <v>20315245.050000001</v>
      </c>
      <c r="E9" s="30">
        <f t="shared" si="0"/>
        <v>18042068.68</v>
      </c>
      <c r="F9" s="30">
        <f t="shared" si="0"/>
        <v>18042068.68</v>
      </c>
      <c r="G9" s="30">
        <f t="shared" si="0"/>
        <v>2273176.370000001</v>
      </c>
    </row>
    <row r="10" spans="1:7" x14ac:dyDescent="0.25">
      <c r="A10" s="62" t="s">
        <v>600</v>
      </c>
      <c r="B10" s="74">
        <v>16592096</v>
      </c>
      <c r="C10" s="74">
        <v>3723149.0500000026</v>
      </c>
      <c r="D10" s="74">
        <v>20315245.050000001</v>
      </c>
      <c r="E10" s="74">
        <v>18042068.68</v>
      </c>
      <c r="F10" s="74">
        <v>18042068.68</v>
      </c>
      <c r="G10" s="74">
        <v>2273176.370000001</v>
      </c>
    </row>
    <row r="11" spans="1:7" ht="14.45" x14ac:dyDescent="0.35">
      <c r="A11" s="62" t="s">
        <v>389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ht="14.45" x14ac:dyDescent="0.35">
      <c r="A12" s="62" t="s">
        <v>390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ht="14.45" x14ac:dyDescent="0.35">
      <c r="A13" s="62" t="s">
        <v>391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ht="14.45" x14ac:dyDescent="0.35">
      <c r="A14" s="62" t="s">
        <v>392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ht="14.45" x14ac:dyDescent="0.35">
      <c r="A15" s="62" t="s">
        <v>393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ht="14.45" x14ac:dyDescent="0.35">
      <c r="A16" s="62" t="s">
        <v>394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ht="14.45" x14ac:dyDescent="0.35">
      <c r="A17" s="62" t="s">
        <v>395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ht="14.45" x14ac:dyDescent="0.35">
      <c r="A18" s="31" t="s">
        <v>153</v>
      </c>
      <c r="B18" s="49"/>
      <c r="C18" s="49"/>
      <c r="D18" s="49"/>
      <c r="E18" s="49"/>
      <c r="F18" s="49"/>
      <c r="G18" s="49"/>
    </row>
    <row r="19" spans="1:7" ht="14.45" x14ac:dyDescent="0.35">
      <c r="A19" s="3" t="s">
        <v>396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ht="14.45" x14ac:dyDescent="0.35">
      <c r="A20" s="62" t="s">
        <v>601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ht="14.45" x14ac:dyDescent="0.35">
      <c r="A21" s="62" t="s">
        <v>389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ht="14.45" x14ac:dyDescent="0.35">
      <c r="A22" s="62" t="s">
        <v>390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ht="14.45" x14ac:dyDescent="0.35">
      <c r="A23" s="62" t="s">
        <v>391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ht="14.45" x14ac:dyDescent="0.35">
      <c r="A24" s="62" t="s">
        <v>392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ht="14.45" x14ac:dyDescent="0.35">
      <c r="A25" s="62" t="s">
        <v>393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ht="14.45" x14ac:dyDescent="0.35">
      <c r="A26" s="62" t="s">
        <v>394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ht="14.45" x14ac:dyDescent="0.35">
      <c r="A27" s="62" t="s">
        <v>395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ht="14.45" x14ac:dyDescent="0.35">
      <c r="A28" s="31" t="s">
        <v>153</v>
      </c>
      <c r="B28" s="49"/>
      <c r="C28" s="49"/>
      <c r="D28" s="49"/>
      <c r="E28" s="49"/>
      <c r="F28" s="49"/>
      <c r="G28" s="49"/>
    </row>
    <row r="29" spans="1:7" ht="14.45" x14ac:dyDescent="0.35">
      <c r="A29" s="3" t="s">
        <v>385</v>
      </c>
      <c r="B29" s="4">
        <f>SUM(B19,B9)</f>
        <v>16592096</v>
      </c>
      <c r="C29" s="4">
        <f t="shared" ref="C29:G29" si="2">SUM(C19,C9)</f>
        <v>3723149.0500000026</v>
      </c>
      <c r="D29" s="4">
        <f t="shared" si="2"/>
        <v>20315245.050000001</v>
      </c>
      <c r="E29" s="4">
        <f t="shared" si="2"/>
        <v>18042068.68</v>
      </c>
      <c r="F29" s="4">
        <f t="shared" si="2"/>
        <v>18042068.68</v>
      </c>
      <c r="G29" s="4">
        <f t="shared" si="2"/>
        <v>2273176.370000001</v>
      </c>
    </row>
    <row r="30" spans="1:7" ht="14.45" x14ac:dyDescent="0.35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scale="55" fitToHeight="0" orientation="landscape" horizontalDpi="1200" verticalDpi="1200" r:id="rId1"/>
  <ignoredErrors>
    <ignoredError sqref="B9:G9 B21:G29 B11:G1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view="pageBreakPreview" zoomScaleNormal="75" zoomScaleSheetLayoutView="100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42578125" bestFit="1" customWidth="1"/>
    <col min="3" max="3" width="18.42578125" customWidth="1"/>
    <col min="4" max="6" width="22.42578125" bestFit="1" customWidth="1"/>
    <col min="7" max="7" width="19.85546875" bestFit="1" customWidth="1"/>
  </cols>
  <sheetData>
    <row r="1" spans="1:7" ht="41.1" customHeight="1" x14ac:dyDescent="0.25">
      <c r="A1" s="169" t="s">
        <v>397</v>
      </c>
      <c r="B1" s="170"/>
      <c r="C1" s="170"/>
      <c r="D1" s="170"/>
      <c r="E1" s="170"/>
      <c r="F1" s="170"/>
      <c r="G1" s="170"/>
    </row>
    <row r="2" spans="1:7" ht="14.45" x14ac:dyDescent="0.35">
      <c r="A2" s="109" t="str">
        <f>'Formato 1'!A2</f>
        <v>ACADEMIA METROPOLITANA DE SEGURIDAD PÚBLICA DE LEÓN, GUANAJUATO (a)</v>
      </c>
      <c r="B2" s="110"/>
      <c r="C2" s="110"/>
      <c r="D2" s="110"/>
      <c r="E2" s="110"/>
      <c r="F2" s="110"/>
      <c r="G2" s="111"/>
    </row>
    <row r="3" spans="1:7" x14ac:dyDescent="0.25">
      <c r="A3" s="112" t="s">
        <v>398</v>
      </c>
      <c r="B3" s="113"/>
      <c r="C3" s="113"/>
      <c r="D3" s="113"/>
      <c r="E3" s="113"/>
      <c r="F3" s="113"/>
      <c r="G3" s="114"/>
    </row>
    <row r="4" spans="1:7" x14ac:dyDescent="0.25">
      <c r="A4" s="112" t="s">
        <v>399</v>
      </c>
      <c r="B4" s="113"/>
      <c r="C4" s="113"/>
      <c r="D4" s="113"/>
      <c r="E4" s="113"/>
      <c r="F4" s="113"/>
      <c r="G4" s="114"/>
    </row>
    <row r="5" spans="1:7" ht="14.45" x14ac:dyDescent="0.35">
      <c r="A5" s="112" t="str">
        <f>'Formato 3'!A4</f>
        <v>Del 1 de Enero al 31 de Diciembre de 2025 (b)</v>
      </c>
      <c r="B5" s="113"/>
      <c r="C5" s="113"/>
      <c r="D5" s="113"/>
      <c r="E5" s="113"/>
      <c r="F5" s="113"/>
      <c r="G5" s="114"/>
    </row>
    <row r="6" spans="1:7" ht="14.45" x14ac:dyDescent="0.35">
      <c r="A6" s="115" t="s">
        <v>2</v>
      </c>
      <c r="B6" s="116"/>
      <c r="C6" s="116"/>
      <c r="D6" s="116"/>
      <c r="E6" s="116"/>
      <c r="F6" s="116"/>
      <c r="G6" s="117"/>
    </row>
    <row r="7" spans="1:7" ht="15.75" customHeight="1" x14ac:dyDescent="0.25">
      <c r="A7" s="158" t="s">
        <v>6</v>
      </c>
      <c r="B7" s="166" t="s">
        <v>304</v>
      </c>
      <c r="C7" s="167"/>
      <c r="D7" s="167"/>
      <c r="E7" s="167"/>
      <c r="F7" s="168"/>
      <c r="G7" s="162" t="s">
        <v>400</v>
      </c>
    </row>
    <row r="8" spans="1:7" ht="30" x14ac:dyDescent="0.25">
      <c r="A8" s="159"/>
      <c r="B8" s="25" t="s">
        <v>306</v>
      </c>
      <c r="C8" s="7" t="s">
        <v>401</v>
      </c>
      <c r="D8" s="25" t="s">
        <v>308</v>
      </c>
      <c r="E8" s="25" t="s">
        <v>192</v>
      </c>
      <c r="F8" s="32" t="s">
        <v>209</v>
      </c>
      <c r="G8" s="161"/>
    </row>
    <row r="9" spans="1:7" ht="16.5" customHeight="1" x14ac:dyDescent="0.35">
      <c r="A9" s="26" t="s">
        <v>402</v>
      </c>
      <c r="B9" s="30">
        <f>SUM(B10,B19,B27,B37)</f>
        <v>16592096</v>
      </c>
      <c r="C9" s="30">
        <f t="shared" ref="C9:G9" si="0">SUM(C10,C19,C27,C37)</f>
        <v>3723149.0500000026</v>
      </c>
      <c r="D9" s="30">
        <f t="shared" si="0"/>
        <v>20315245.050000001</v>
      </c>
      <c r="E9" s="30">
        <f t="shared" si="0"/>
        <v>18042068.68</v>
      </c>
      <c r="F9" s="30">
        <f t="shared" si="0"/>
        <v>18042068.68</v>
      </c>
      <c r="G9" s="30">
        <f t="shared" si="0"/>
        <v>2273176.370000001</v>
      </c>
    </row>
    <row r="10" spans="1:7" ht="15" customHeight="1" x14ac:dyDescent="0.35">
      <c r="A10" s="57" t="s">
        <v>403</v>
      </c>
      <c r="B10" s="47">
        <f>SUM(B11:B18)</f>
        <v>16592096</v>
      </c>
      <c r="C10" s="47">
        <f t="shared" ref="C10:G10" si="1">SUM(C11:C18)</f>
        <v>3723149.0500000026</v>
      </c>
      <c r="D10" s="47">
        <f t="shared" si="1"/>
        <v>20315245.050000001</v>
      </c>
      <c r="E10" s="47">
        <f t="shared" si="1"/>
        <v>18042068.68</v>
      </c>
      <c r="F10" s="47">
        <f t="shared" si="1"/>
        <v>18042068.68</v>
      </c>
      <c r="G10" s="47">
        <f t="shared" si="1"/>
        <v>2273176.370000001</v>
      </c>
    </row>
    <row r="11" spans="1:7" x14ac:dyDescent="0.25">
      <c r="A11" s="76" t="s">
        <v>404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ht="14.45" x14ac:dyDescent="0.35">
      <c r="A12" s="76" t="s">
        <v>405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6" t="s">
        <v>406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ht="14.45" x14ac:dyDescent="0.35">
      <c r="A14" s="76" t="s">
        <v>407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ht="14.45" x14ac:dyDescent="0.35">
      <c r="A15" s="76" t="s">
        <v>408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ht="14.45" x14ac:dyDescent="0.35">
      <c r="A16" s="76" t="s">
        <v>409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6" t="s">
        <v>410</v>
      </c>
      <c r="B17" s="47">
        <v>16592096</v>
      </c>
      <c r="C17" s="47">
        <v>3723149.0500000026</v>
      </c>
      <c r="D17" s="47">
        <v>20315245.050000001</v>
      </c>
      <c r="E17" s="47">
        <v>18042068.68</v>
      </c>
      <c r="F17" s="47">
        <v>18042068.68</v>
      </c>
      <c r="G17" s="47">
        <v>2273176.370000001</v>
      </c>
    </row>
    <row r="18" spans="1:7" ht="14.45" x14ac:dyDescent="0.35">
      <c r="A18" s="76" t="s">
        <v>411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ht="14.45" x14ac:dyDescent="0.35">
      <c r="A19" s="57" t="s">
        <v>412</v>
      </c>
      <c r="B19" s="47">
        <f>SUM(B20:B26)</f>
        <v>0</v>
      </c>
      <c r="C19" s="47">
        <f t="shared" ref="C19:G19" si="2">SUM(C20:C26)</f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</row>
    <row r="20" spans="1:7" x14ac:dyDescent="0.25">
      <c r="A20" s="76" t="s">
        <v>413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ht="14.45" x14ac:dyDescent="0.35">
      <c r="A21" s="76" t="s">
        <v>414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ht="14.45" x14ac:dyDescent="0.35">
      <c r="A22" s="76" t="s">
        <v>415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6" t="s">
        <v>416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6" t="s">
        <v>417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6" t="s">
        <v>418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ht="14.45" x14ac:dyDescent="0.35">
      <c r="A26" s="76" t="s">
        <v>419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7" t="s">
        <v>420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79" t="s">
        <v>421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ht="14.45" x14ac:dyDescent="0.35">
      <c r="A29" s="76" t="s">
        <v>422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6" t="s">
        <v>423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6" t="s">
        <v>424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ht="14.45" x14ac:dyDescent="0.35">
      <c r="A32" s="76" t="s">
        <v>425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35">
      <c r="A33" s="76" t="s">
        <v>426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35">
      <c r="A34" s="76" t="s">
        <v>427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6" t="s">
        <v>428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6" t="s">
        <v>429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35">
      <c r="A37" s="58" t="s">
        <v>430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79" t="s">
        <v>431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79" t="s">
        <v>432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ht="14.45" x14ac:dyDescent="0.35">
      <c r="A40" s="79" t="s">
        <v>433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ht="14.45" x14ac:dyDescent="0.35">
      <c r="A41" s="79" t="s">
        <v>434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ht="14.45" x14ac:dyDescent="0.35">
      <c r="A42" s="79"/>
      <c r="B42" s="52"/>
      <c r="C42" s="52"/>
      <c r="D42" s="52"/>
      <c r="E42" s="52"/>
      <c r="F42" s="52"/>
      <c r="G42" s="52"/>
    </row>
    <row r="43" spans="1:7" ht="14.45" x14ac:dyDescent="0.35">
      <c r="A43" s="3" t="s">
        <v>435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ht="14.45" x14ac:dyDescent="0.35">
      <c r="A44" s="57" t="s">
        <v>403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79" t="s">
        <v>404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ht="14.45" x14ac:dyDescent="0.35">
      <c r="A46" s="79" t="s">
        <v>405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79" t="s">
        <v>406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ht="14.45" x14ac:dyDescent="0.35">
      <c r="A48" s="79" t="s">
        <v>407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ht="14.45" x14ac:dyDescent="0.35">
      <c r="A49" s="79" t="s">
        <v>408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ht="14.45" x14ac:dyDescent="0.35">
      <c r="A50" s="79" t="s">
        <v>409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79" t="s">
        <v>410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ht="14.45" x14ac:dyDescent="0.35">
      <c r="A52" s="79" t="s">
        <v>411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ht="14.45" x14ac:dyDescent="0.35">
      <c r="A53" s="57" t="s">
        <v>412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79" t="s">
        <v>413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ht="14.45" x14ac:dyDescent="0.35">
      <c r="A55" s="79" t="s">
        <v>414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ht="14.45" x14ac:dyDescent="0.35">
      <c r="A56" s="79" t="s">
        <v>415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0" t="s">
        <v>416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79" t="s">
        <v>417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79" t="s">
        <v>418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79" t="s">
        <v>419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7" t="s">
        <v>420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79" t="s">
        <v>421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79" t="s">
        <v>422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79" t="s">
        <v>423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79" t="s">
        <v>424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79" t="s">
        <v>425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79" t="s">
        <v>426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79" t="s">
        <v>427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79" t="s">
        <v>428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79" t="s">
        <v>429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8" t="s">
        <v>430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79" t="s">
        <v>431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79" t="s">
        <v>432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79" t="s">
        <v>433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79" t="s">
        <v>434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16592096</v>
      </c>
      <c r="C77" s="4">
        <f t="shared" ref="C77:G77" si="10">C43+C9</f>
        <v>3723149.0500000026</v>
      </c>
      <c r="D77" s="4">
        <f t="shared" si="10"/>
        <v>20315245.050000001</v>
      </c>
      <c r="E77" s="4">
        <f t="shared" si="10"/>
        <v>18042068.68</v>
      </c>
      <c r="F77" s="4">
        <f t="shared" si="10"/>
        <v>18042068.68</v>
      </c>
      <c r="G77" s="4">
        <f t="shared" si="10"/>
        <v>2273176.370000001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scale="42" fitToHeight="0" orientation="portrait" horizontalDpi="1200" verticalDpi="1200" r:id="rId1"/>
  <ignoredErrors>
    <ignoredError sqref="B9:G16 B18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view="pageBreakPreview" zoomScaleNormal="75" zoomScaleSheetLayoutView="100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42578125" bestFit="1" customWidth="1"/>
    <col min="7" max="7" width="19.5703125" bestFit="1" customWidth="1"/>
  </cols>
  <sheetData>
    <row r="1" spans="1:7" ht="41.1" customHeight="1" x14ac:dyDescent="0.25">
      <c r="A1" s="163" t="s">
        <v>436</v>
      </c>
      <c r="B1" s="155"/>
      <c r="C1" s="155"/>
      <c r="D1" s="155"/>
      <c r="E1" s="155"/>
      <c r="F1" s="155"/>
      <c r="G1" s="156"/>
    </row>
    <row r="2" spans="1:7" ht="14.45" x14ac:dyDescent="0.35">
      <c r="A2" s="109" t="str">
        <f>'Formato 1'!A2</f>
        <v>ACADEMIA METROPOLITANA DE SEGURIDAD PÚBLICA DE LEÓN, GUANAJUATO (a)</v>
      </c>
      <c r="B2" s="110"/>
      <c r="C2" s="110"/>
      <c r="D2" s="110"/>
      <c r="E2" s="110"/>
      <c r="F2" s="110"/>
      <c r="G2" s="111"/>
    </row>
    <row r="3" spans="1:7" x14ac:dyDescent="0.25">
      <c r="A3" s="112" t="s">
        <v>302</v>
      </c>
      <c r="B3" s="113"/>
      <c r="C3" s="113"/>
      <c r="D3" s="113"/>
      <c r="E3" s="113"/>
      <c r="F3" s="113"/>
      <c r="G3" s="114"/>
    </row>
    <row r="4" spans="1:7" x14ac:dyDescent="0.25">
      <c r="A4" s="112" t="s">
        <v>437</v>
      </c>
      <c r="B4" s="113"/>
      <c r="C4" s="113"/>
      <c r="D4" s="113"/>
      <c r="E4" s="113"/>
      <c r="F4" s="113"/>
      <c r="G4" s="114"/>
    </row>
    <row r="5" spans="1:7" ht="14.45" x14ac:dyDescent="0.35">
      <c r="A5" s="112" t="str">
        <f>'Formato 3'!A4</f>
        <v>Del 1 de Enero al 31 de Diciembre de 2025 (b)</v>
      </c>
      <c r="B5" s="113"/>
      <c r="C5" s="113"/>
      <c r="D5" s="113"/>
      <c r="E5" s="113"/>
      <c r="F5" s="113"/>
      <c r="G5" s="114"/>
    </row>
    <row r="6" spans="1:7" ht="14.45" x14ac:dyDescent="0.35">
      <c r="A6" s="115" t="s">
        <v>2</v>
      </c>
      <c r="B6" s="116"/>
      <c r="C6" s="116"/>
      <c r="D6" s="116"/>
      <c r="E6" s="116"/>
      <c r="F6" s="116"/>
      <c r="G6" s="117"/>
    </row>
    <row r="7" spans="1:7" x14ac:dyDescent="0.25">
      <c r="A7" s="158" t="s">
        <v>438</v>
      </c>
      <c r="B7" s="161" t="s">
        <v>304</v>
      </c>
      <c r="C7" s="161"/>
      <c r="D7" s="161"/>
      <c r="E7" s="161"/>
      <c r="F7" s="161"/>
      <c r="G7" s="161" t="s">
        <v>305</v>
      </c>
    </row>
    <row r="8" spans="1:7" ht="30" x14ac:dyDescent="0.25">
      <c r="A8" s="159"/>
      <c r="B8" s="7" t="s">
        <v>306</v>
      </c>
      <c r="C8" s="33" t="s">
        <v>401</v>
      </c>
      <c r="D8" s="33" t="s">
        <v>237</v>
      </c>
      <c r="E8" s="33" t="s">
        <v>192</v>
      </c>
      <c r="F8" s="33" t="s">
        <v>209</v>
      </c>
      <c r="G8" s="171"/>
    </row>
    <row r="9" spans="1:7" ht="15.75" customHeight="1" x14ac:dyDescent="0.35">
      <c r="A9" s="26" t="s">
        <v>439</v>
      </c>
      <c r="B9" s="118">
        <f>SUM(B10,B11,B12,B15,B16,B19)</f>
        <v>0</v>
      </c>
      <c r="C9" s="118">
        <f t="shared" ref="C9:G9" si="0">SUM(C10,C11,C12,C15,C16,C19)</f>
        <v>0</v>
      </c>
      <c r="D9" s="118">
        <f t="shared" si="0"/>
        <v>0</v>
      </c>
      <c r="E9" s="118">
        <f t="shared" si="0"/>
        <v>0</v>
      </c>
      <c r="F9" s="118">
        <f t="shared" si="0"/>
        <v>0</v>
      </c>
      <c r="G9" s="118">
        <f t="shared" si="0"/>
        <v>0</v>
      </c>
    </row>
    <row r="10" spans="1:7" x14ac:dyDescent="0.25">
      <c r="A10" s="57" t="s">
        <v>440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5">
        <f>D10-E10</f>
        <v>0</v>
      </c>
    </row>
    <row r="11" spans="1:7" ht="15.75" customHeight="1" x14ac:dyDescent="0.35">
      <c r="A11" s="57" t="s">
        <v>441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ht="14.45" x14ac:dyDescent="0.35">
      <c r="A12" s="57" t="s">
        <v>442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ht="14.45" x14ac:dyDescent="0.35">
      <c r="A13" s="76" t="s">
        <v>443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446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ht="14.45" x14ac:dyDescent="0.35">
      <c r="A17" s="76" t="s">
        <v>447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ht="14.45" x14ac:dyDescent="0.35">
      <c r="A18" s="76" t="s">
        <v>448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ht="14.45" x14ac:dyDescent="0.35">
      <c r="A19" s="57" t="s">
        <v>449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ht="14.45" x14ac:dyDescent="0.35">
      <c r="A20" s="45"/>
      <c r="B20" s="77"/>
      <c r="C20" s="77"/>
      <c r="D20" s="77"/>
      <c r="E20" s="77"/>
      <c r="F20" s="77"/>
      <c r="G20" s="77"/>
    </row>
    <row r="21" spans="1:7" ht="14.45" x14ac:dyDescent="0.35">
      <c r="A21" s="34" t="s">
        <v>450</v>
      </c>
      <c r="B21" s="118">
        <f>SUM(B22,B23,B24,B27,B28,B31)</f>
        <v>0</v>
      </c>
      <c r="C21" s="118">
        <f t="shared" ref="C21:F21" si="4">SUM(C22,C23,C24,C27,C28,C31)</f>
        <v>0</v>
      </c>
      <c r="D21" s="118">
        <f t="shared" si="4"/>
        <v>0</v>
      </c>
      <c r="E21" s="118">
        <f t="shared" si="4"/>
        <v>0</v>
      </c>
      <c r="F21" s="118">
        <f t="shared" si="4"/>
        <v>0</v>
      </c>
      <c r="G21" s="118">
        <f>SUM(G22,G23,G24,G27,G28,G31)</f>
        <v>0</v>
      </c>
    </row>
    <row r="22" spans="1:7" x14ac:dyDescent="0.25">
      <c r="A22" s="57" t="s">
        <v>440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ht="14.45" x14ac:dyDescent="0.35">
      <c r="A23" s="57" t="s">
        <v>441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ht="14.45" x14ac:dyDescent="0.35">
      <c r="A24" s="57" t="s">
        <v>442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ht="14.45" x14ac:dyDescent="0.35">
      <c r="A25" s="76" t="s">
        <v>443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445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446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ht="14.45" x14ac:dyDescent="0.35">
      <c r="A29" s="76" t="s">
        <v>447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ht="14.45" x14ac:dyDescent="0.35">
      <c r="A30" s="76" t="s">
        <v>448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ht="14.45" x14ac:dyDescent="0.35">
      <c r="A31" s="57" t="s">
        <v>449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ht="14.45" x14ac:dyDescent="0.35">
      <c r="A32" s="45"/>
      <c r="B32" s="77"/>
      <c r="C32" s="77"/>
      <c r="D32" s="77"/>
      <c r="E32" s="77"/>
      <c r="F32" s="77"/>
      <c r="G32" s="77"/>
    </row>
    <row r="33" spans="1:7" ht="14.45" customHeight="1" x14ac:dyDescent="0.35">
      <c r="A33" s="3" t="s">
        <v>451</v>
      </c>
      <c r="B33" s="118">
        <f>B21+B9</f>
        <v>0</v>
      </c>
      <c r="C33" s="118">
        <f t="shared" ref="C33:G33" si="8">C21+C9</f>
        <v>0</v>
      </c>
      <c r="D33" s="118">
        <f t="shared" si="8"/>
        <v>0</v>
      </c>
      <c r="E33" s="118">
        <f t="shared" si="8"/>
        <v>0</v>
      </c>
      <c r="F33" s="118">
        <f t="shared" si="8"/>
        <v>0</v>
      </c>
      <c r="G33" s="118">
        <f t="shared" si="8"/>
        <v>0</v>
      </c>
    </row>
    <row r="34" spans="1:7" ht="14.45" customHeight="1" x14ac:dyDescent="0.3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scale="62" fitToHeight="0" orientation="landscape" horizontalDpi="1200" verticalDpi="1200" r:id="rId1"/>
  <ignoredErrors>
    <ignoredError sqref="B9:G11 B34:G34 B1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13</vt:i4>
      </vt:variant>
    </vt:vector>
  </HeadingPairs>
  <TitlesOfParts>
    <vt:vector size="32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 a)'!Área_de_impresión</vt:lpstr>
      <vt:lpstr>'Formato 6 b)'!Área_de_impresión</vt:lpstr>
      <vt:lpstr>'Formato 6 c)'!Área_de_impresión</vt:lpstr>
      <vt:lpstr>'Formato 6 d)'!Área_de_impresión</vt:lpstr>
      <vt:lpstr>'Formato 7 b)'!Área_de_impresión</vt:lpstr>
      <vt:lpstr>'Formato 7 c)'!Área_de_impresión</vt:lpstr>
      <vt:lpstr>'Formato 7 d)'!Área_de_impresión</vt:lpstr>
      <vt:lpstr>'Formato 8'!Área_de_impresión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PROFESIONAL-FISCAL</cp:lastModifiedBy>
  <cp:revision/>
  <cp:lastPrinted>2026-02-19T20:40:44Z</cp:lastPrinted>
  <dcterms:created xsi:type="dcterms:W3CDTF">2023-03-16T22:14:51Z</dcterms:created>
  <dcterms:modified xsi:type="dcterms:W3CDTF">2026-02-19T20:40:55Z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