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065" tabRatio="71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9" l="1"/>
  <c r="E6" i="19" s="1"/>
  <c r="F6" i="19" s="1"/>
  <c r="G6" i="19" s="1"/>
  <c r="C6" i="19"/>
  <c r="D6" i="16"/>
  <c r="E6" i="16" s="1"/>
  <c r="F6" i="16" s="1"/>
  <c r="G6" i="16" s="1"/>
  <c r="D7" i="16"/>
  <c r="E7" i="16"/>
  <c r="F7" i="16"/>
  <c r="G7" i="16"/>
  <c r="C6" i="16"/>
  <c r="A4" i="4"/>
  <c r="B6" i="3"/>
  <c r="F6" i="2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C31" i="16" s="1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8" i="22" l="1"/>
  <c r="G28" i="22"/>
  <c r="E30" i="20"/>
  <c r="B30" i="20"/>
  <c r="F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E81" i="2" s="1"/>
  <c r="C60" i="2"/>
  <c r="B60" i="2"/>
  <c r="C41" i="2"/>
  <c r="B41" i="2"/>
  <c r="C38" i="2"/>
  <c r="C9" i="9" l="1"/>
  <c r="F29" i="8"/>
  <c r="G62" i="7"/>
  <c r="G28" i="7"/>
  <c r="C9" i="7"/>
  <c r="F79" i="2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9" i="7" l="1"/>
  <c r="C159" i="7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<sst xmlns="http://schemas.openxmlformats.org/spreadsheetml/2006/main" count="1009" uniqueCount="587">
  <si>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</si>
  <si>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</si>
  <si>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</si>
  <si>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</si>
  <si>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</si>
  <si>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</si>
  <si>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</si>
  <si>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</si>
  <si>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</si>
  <si>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</si>
  <si>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</si>
  <si>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</si>
  <si>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</si>
  <si>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</si>
  <si>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</si>
  <si>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</si>
  <si>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</si>
  <si>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</si>
  <si>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</si>
  <si>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</si>
  <si>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</si>
  <si>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</si>
  <si>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</si>
  <si>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</si>
  <si>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</si>
  <si>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</si>
  <si>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</si>
  <si>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</si>
  <si>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</si>
  <si>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</si>
  <si>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</si>
  <si>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</si>
  <si>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</si>
  <si>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</si>
  <si>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</si>
  <si>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</si>
  <si>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</si>
  <si>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</si>
  <si>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</si>
  <si>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</si>
  <si>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</si>
  <si>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</si>
  <si>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</si>
  <si>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</si>
  <si>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</si>
  <si>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</si>
  <si>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</si>
  <si>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</si>
  <si>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</si>
  <si>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</si>
  <si>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</si>
  <si>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</si>
  <si>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</si>
  <si>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</si>
  <si>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</si>
  <si>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</si>
  <si>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</si>
  <si>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</si>
  <si>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</si>
  <si>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</si>
  <si>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</si>
  <si>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</si>
  <si>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</si>
  <si>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</si>
  <si>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</si>
  <si>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</si>
  <si>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</si>
  <si>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</si>
  <si>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</si>
  <si>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</si>
  <si>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</si>
  <si>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</si>
  <si>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</si>
  <si>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</si>
  <si>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</si>
  <si>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</si>
  <si>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</si>
  <si>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</si>
  <si>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</si>
  <si>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</si>
  <si>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</si>
  <si>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</si>
  <si>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</si>
  <si>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</si>
  <si>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</si>
  <si>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</si>
  <si>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</si>
  <si>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</si>
  <si>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</si>
  <si>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</si>
  <si>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</si>
  <si>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</si>
  <si>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</si>
  <si>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</si>
  <si>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</si>
  <si>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</si>
  <si>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</si>
  <si>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</si>
  <si>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</si>
  <si>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</si>
  <si>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</si>
  <si>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</si>
  <si>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</si>
  <si>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</si>
  <si>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</si>
  <si>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</si>
  <si>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</si>
  <si>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</si>
  <si>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</si>
  <si>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</si>
  <si>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</si>
  <si>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</si>
  <si>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</si>
  <si>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</si>
  <si>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</si>
  <si>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</si>
  <si>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</si>
  <si>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</si>
  <si>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</si>
  <si>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</si>
  <si>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</si>
  <si>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</si>
  <si>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</si>
  <si>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</si>
  <si>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</si>
  <si>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</si>
  <si>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</si>
  <si>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</si>
  <si>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</si>
  <si>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</si>
  <si>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</si>
  <si>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</si>
  <si>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</si>
  <si>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</si>
  <si>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</si>
  <si>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</si>
  <si>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</si>
  <si>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</si>
  <si>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</si>
  <si>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</si>
  <si>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</si>
  <si>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</si>
  <si>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</si>
  <si>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</si>
  <si>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</si>
  <si>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</si>
  <si>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</si>
  <si>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</si>
  <si>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</si>
  <si>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</si>
  <si>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</si>
  <si>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</si>
  <si>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</si>
  <si>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</si>
  <si>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</si>
  <si>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</si>
  <si>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</si>
  <si>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</si>
  <si>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</si>
  <si>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</si>
  <si>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</si>
  <si>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</si>
  <si>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</si>
  <si>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</si>
  <si>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</si>
  <si>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</si>
  <si>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</si>
  <si>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</si>
  <si>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</si>
  <si>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</si>
  <si>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</si>
  <si>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</si>
  <si>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</si>
  <si>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</si>
  <si>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</si>
  <si>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</si>
  <si>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</si>
  <si>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</si>
  <si>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</si>
  <si>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</si>
  <si>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</si>
  <si>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</si>
  <si>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</si>
  <si>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</si>
  <si>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</si>
  <si>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</si>
  <si>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</si>
  <si>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</si>
  <si>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</si>
  <si>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</si>
  <si>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</si>
  <si>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</si>
  <si>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</si>
  <si>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</si>
  <si>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</si>
  <si>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</si>
  <si>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</si>
  <si>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</si>
  <si>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</si>
  <si>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</si>
  <si>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</si>
  <si>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</si>
  <si>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</si>
  <si>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</si>
  <si>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</si>
  <si>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</si>
  <si>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</si>
  <si>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</si>
  <si>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</si>
  <si>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</si>
  <si>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</si>
  <si>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</si>
  <si>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</si>
  <si>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</si>
  <si>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</si>
  <si>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</si>
  <si>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</si>
  <si>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</si>
  <si>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</si>
  <si>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</si>
  <si>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</si>
  <si>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</si>
  <si>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</si>
  <si>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</si>
  <si>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</si>
  <si>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</si>
  <si>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</si>
  <si>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</si>
  <si>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</si>
  <si>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</si>
  <si>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</si>
  <si>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</si>
  <si>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</si>
  <si>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</si>
  <si>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</si>
  <si>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</si>
  <si>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</si>
  <si>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</si>
  <si>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</si>
  <si>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</si>
  <si>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</si>
  <si>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</si>
  <si>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</si>
  <si>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</si>
  <si>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</si>
  <si>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</si>
  <si>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</si>
  <si>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</si>
  <si>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</si>
  <si>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</si>
  <si>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</si>
  <si>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</si>
  <si>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</si>
  <si>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</si>
  <si>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</si>
  <si>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</si>
  <si>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</si>
  <si>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</si>
  <si>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</si>
  <si>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</si>
  <si>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</si>
  <si>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</si>
  <si>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</si>
  <si>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</si>
  <si>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</si>
  <si>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</si>
  <si>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</si>
  <si>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</si>
  <si>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</si>
  <si>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</si>
  <si>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</si>
  <si>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</si>
  <si>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</si>
  <si>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</si>
  <si>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</si>
  <si>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</si>
  <si>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</si>
  <si>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</si>
  <si>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</si>
  <si>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</si>
  <si>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</si>
  <si>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</si>
  <si>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</si>
  <si>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</si>
  <si>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</si>
  <si>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</si>
  <si>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</si>
  <si>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</si>
  <si>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</si>
  <si>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</si>
  <si>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</si>
  <si>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</si>
  <si>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</si>
  <si>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</si>
  <si>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</si>
  <si>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</si>
  <si>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</si>
  <si>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</si>
  <si>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</si>
  <si>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</si>
  <si>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</si>
  <si>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</si>
  <si>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</si>
  <si>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</si>
  <si>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</si>
  <si>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</si>
  <si>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</si>
  <si>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</si>
  <si>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</si>
  <si>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</si>
  <si>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</si>
  <si>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</si>
  <si>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</si>
  <si>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</si>
  <si>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</si>
  <si>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</si>
  <si>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</si>
  <si>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</si>
  <si>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</si>
  <si>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</si>
  <si>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</si>
  <si>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</si>
  <si>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</si>
  <si>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</si>
  <si>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</si>
  <si>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</si>
  <si>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</si>
  <si>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</si>
  <si>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</si>
  <si>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</si>
  <si>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</si>
  <si>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</si>
  <si>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</si>
  <si>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</si>
  <si>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</si>
  <si>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</si>
  <si>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</si>
  <si>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</si>
  <si>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</si>
  <si>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</si>
  <si>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</si>
  <si>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</si>
  <si>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</si>
  <si>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</si>
  <si>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</si>
  <si>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</si>
  <si>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</si>
  <si>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</si>
  <si>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</si>
  <si>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</si>
  <si>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</si>
  <si>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</si>
  <si>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</si>
  <si>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</si>
  <si>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</si>
  <si>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</si>
  <si>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</si>
  <si>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</si>
  <si>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</si>
  <si>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</si>
  <si>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</si>
  <si>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</si>
  <si>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</si>
  <si>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</si>
  <si>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</si>
  <si>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</si>
  <si>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</si>
  <si>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</si>
  <si>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</si>
  <si>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</si>
  <si>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</si>
  <si>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</si>
  <si>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</si>
  <si>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</si>
  <si>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</si>
  <si>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</si>
  <si>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</si>
  <si>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</si>
  <si>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</si>
  <si>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</si>
  <si>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</si>
  <si>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</si>
  <si>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</si>
  <si>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</si>
  <si>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</si>
  <si>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</si>
  <si>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</si>
  <si>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</si>
  <si>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</si>
  <si>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</si>
  <si>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</si>
  <si>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</si>
  <si>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</si>
  <si>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</si>
  <si>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</si>
  <si>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</si>
  <si>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</si>
  <si>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</si>
  <si>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</si>
  <si>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</si>
  <si>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</si>
  <si>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</si>
  <si>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</si>
  <si>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</si>
  <si>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</si>
  <si>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</si>
  <si>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</si>
  <si>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</si>
  <si>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</si>
  <si>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</si>
  <si>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</si>
  <si>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</si>
  <si>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</si>
  <si>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</si>
  <si>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</si>
  <si>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</si>
  <si>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</si>
  <si>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</si>
  <si>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</si>
  <si>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</si>
  <si>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</si>
  <si>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</si>
  <si>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</si>
  <si>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</si>
  <si>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</si>
  <si>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</si>
  <si>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</si>
  <si>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</si>
  <si>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</si>
  <si>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</si>
  <si>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</si>
  <si>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</si>
  <si>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</si>
  <si>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</si>
  <si>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</si>
  <si>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</si>
  <si>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</si>
  <si>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</si>
  <si>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</si>
  <si>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</si>
  <si>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</si>
  <si>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</si>
  <si>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</si>
  <si>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</si>
  <si>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</si>
  <si>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</si>
  <si>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</si>
  <si>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</si>
  <si>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</si>
  <si>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</si>
  <si>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</si>
  <si>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</si>
  <si>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</si>
  <si>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</si>
  <si>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</si>
  <si>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</si>
  <si>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</si>
  <si>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</si>
  <si>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</si>
  <si>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</si>
  <si>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</si>
  <si>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</si>
  <si>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</si>
  <si>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</si>
  <si>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</si>
  <si>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</si>
  <si>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</si>
  <si>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</si>
  <si>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</si>
  <si>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</si>
  <si>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</si>
  <si>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</si>
  <si>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</si>
  <si>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</si>
  <si>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</si>
  <si>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</si>
  <si>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</si>
  <si>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</si>
  <si>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</si>
  <si>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</si>
  <si>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</si>
  <si>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</si>
  <si>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</si>
  <si>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</si>
  <si>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</si>
  <si>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</si>
  <si>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</si>
  <si>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</si>
  <si>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</si>
  <si>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</si>
  <si>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</si>
  <si>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</si>
  <si>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</si>
  <si>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</si>
  <si>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</si>
  <si>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</si>
  <si>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</si>
  <si>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</si>
  <si>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</si>
  <si>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</si>
  <si>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</si>
  <si>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</si>
  <si>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</si>
  <si>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</si>
  <si>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</si>
  <si>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</si>
  <si>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</si>
  <si>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</si>
  <si>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</si>
  <si>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</si>
  <si>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</si>
  <si>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</si>
  <si>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</si>
  <si>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</si>
  <si>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</si>
  <si>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</si>
  <si>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</si>
  <si>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</si>
  <si>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</si>
  <si>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</si>
  <si>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</si>
  <si>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</si>
  <si>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</si>
  <si>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</si>
  <si>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</si>
  <si>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</si>
  <si>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</si>
  <si>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</si>
  <si>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</si>
  <si>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</si>
  <si>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</si>
  <si>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</si>
  <si>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</si>
  <si>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</si>
  <si>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</si>
  <si>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</si>
  <si>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</si>
  <si>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</si>
  <si>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</si>
  <si>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</si>
  <si>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</si>
  <si>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</si>
  <si>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</si>
  <si>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</si>
  <si>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</si>
  <si>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</si>
  <si>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</si>
  <si>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</si>
  <si>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</si>
  <si>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</si>
  <si>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</si>
  <si>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</si>
  <si>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</si>
  <si>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</si>
  <si>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</si>
  <si>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</si>
  <si>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</si>
  <si>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</si>
  <si>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</si>
  <si>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</si>
  <si>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</si>
  <si>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</si>
  <si>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</si>
  <si>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</si>
  <si>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</si>
  <si>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</si>
  <si>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</si>
  <si>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</si>
  <si>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</si>
  <si>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</si>
  <si>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</si>
  <si>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</si>
  <si>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</si>
  <si>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</si>
  <si>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</si>
  <si>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</si>
  <si>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</si>
  <si>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</si>
  <si>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</si>
  <si>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ACADEMIA METROPOLITANA DE SEGURIDAD PÚBLICA DE LEÓN, GUANAJUATO</t>
  </si>
  <si>
    <t>Al 31 de diciembre de 2025 y al 31 de marzo de 2026</t>
  </si>
  <si>
    <t>Del 1 de enero al 31 de marzo de 2026</t>
  </si>
  <si>
    <t>Monto pagado 
de la inversión 
actualizado al 
31 de marzo de 
2026</t>
  </si>
  <si>
    <t>Monto pagado de la 
inversión al 31 de 
marzo de 2026</t>
  </si>
  <si>
    <t>Saldo pendiente 
por pagar de la 
inversión al 31
de marzo de 
2026</t>
  </si>
  <si>
    <t>A. Dependencia o Unidad Administrativa 1 Academia Metropolitana de Seguridad Pública de León Guanajuato</t>
  </si>
  <si>
    <t>a. 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</si>
</sst>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4" fontId="11" fillId="0" borderId="14" xfId="0" applyNumberFormat="1" applyFont="1" applyBorder="1" applyAlignment="1" applyProtection="1">
      <alignment horizontal="right" vertical="top"/>
      <protection locked="0"/>
    </xf>
    <xf numFmtId="0" fontId="11" fillId="0" borderId="14" xfId="0" applyFont="1" applyFill="1" applyBorder="1" applyAlignment="1">
      <alignment horizontal="left" vertical="center" indent="3"/>
    </xf>
    <xf numFmtId="4" fontId="18" fillId="0" borderId="14" xfId="0" applyNumberFormat="1" applyFont="1" applyBorder="1" applyAlignment="1" applyProtection="1">
      <alignment horizontal="right" vertical="top"/>
      <protection locked="0"/>
    </xf>
    <xf numFmtId="0" fontId="11" fillId="0" borderId="8" xfId="0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abSelected="1" view="pageBreakPreview" zoomScaleNormal="75" zoomScaleSheetLayoutView="100" workbookViewId="0">
      <selection activeCell="D69" sqref="D69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64" t="s">
        <v>0</v>
      </c>
      <c r="B1" s="165"/>
      <c r="C1" s="165"/>
      <c r="D1" s="165"/>
      <c r="E1" s="165"/>
      <c r="F1" s="166"/>
    </row>
    <row r="2" spans="1:6" ht="15" customHeight="1" x14ac:dyDescent="0.25">
      <c r="A2" s="167" t="s">
        <v>579</v>
      </c>
      <c r="B2" s="168"/>
      <c r="C2" s="168"/>
      <c r="D2" s="168"/>
      <c r="E2" s="168"/>
      <c r="F2" s="169"/>
    </row>
    <row r="3" spans="1:6" ht="15" customHeight="1" x14ac:dyDescent="0.25">
      <c r="A3" s="170" t="s">
        <v>1</v>
      </c>
      <c r="B3" s="171"/>
      <c r="C3" s="171"/>
      <c r="D3" s="171"/>
      <c r="E3" s="171"/>
      <c r="F3" s="172"/>
    </row>
    <row r="4" spans="1:6" ht="12.95" customHeight="1" x14ac:dyDescent="0.25">
      <c r="A4" s="170" t="s">
        <v>580</v>
      </c>
      <c r="B4" s="171"/>
      <c r="C4" s="171"/>
      <c r="D4" s="171"/>
      <c r="E4" s="171"/>
      <c r="F4" s="172"/>
    </row>
    <row r="5" spans="1:6" ht="12.95" customHeight="1" x14ac:dyDescent="0.25">
      <c r="A5" s="173" t="s">
        <v>2</v>
      </c>
      <c r="B5" s="174"/>
      <c r="C5" s="174"/>
      <c r="D5" s="174"/>
      <c r="E5" s="174"/>
      <c r="F5" s="175"/>
    </row>
    <row r="6" spans="1:6" ht="41.45" customHeight="1" x14ac:dyDescent="0.25">
      <c r="A6" s="40" t="s">
        <v>3</v>
      </c>
      <c r="B6" s="41">
        <v>2026</v>
      </c>
      <c r="C6" s="1" t="s">
        <v>4</v>
      </c>
      <c r="D6" s="42" t="s">
        <v>5</v>
      </c>
      <c r="E6" s="41">
        <f>B6</f>
        <v>2026</v>
      </c>
      <c r="F6" s="1" t="str">
        <f>C6</f>
        <v>31 de diciembre de 2025</v>
      </c>
    </row>
    <row r="7" spans="1:6" ht="12.95" customHeight="1" x14ac:dyDescent="0.25">
      <c r="A7" s="43" t="s">
        <v>6</v>
      </c>
      <c r="B7" s="44"/>
      <c r="C7" s="44"/>
      <c r="D7" s="43" t="s">
        <v>7</v>
      </c>
      <c r="E7" s="44"/>
      <c r="F7" s="44"/>
    </row>
    <row r="8" spans="1:6" x14ac:dyDescent="0.25">
      <c r="A8" s="2" t="s">
        <v>8</v>
      </c>
      <c r="B8" s="45"/>
      <c r="C8" s="45"/>
      <c r="D8" s="2" t="s">
        <v>9</v>
      </c>
      <c r="E8" s="45"/>
      <c r="F8" s="45"/>
    </row>
    <row r="9" spans="1:6" x14ac:dyDescent="0.25">
      <c r="A9" s="3" t="s">
        <v>10</v>
      </c>
      <c r="B9" s="4">
        <f>SUM(B10:B16)</f>
        <v>8293262.7000000002</v>
      </c>
      <c r="C9" s="4">
        <f>SUM(C10:C16)</f>
        <v>7422693.2300000004</v>
      </c>
      <c r="D9" s="3" t="s">
        <v>11</v>
      </c>
      <c r="E9" s="4">
        <f>SUM(E10:E18)</f>
        <v>1803147.16</v>
      </c>
      <c r="F9" s="4">
        <f>SUM(F10:F18)</f>
        <v>2545639.2000000002</v>
      </c>
    </row>
    <row r="10" spans="1:6" x14ac:dyDescent="0.25">
      <c r="A10" s="48" t="s">
        <v>12</v>
      </c>
      <c r="B10" s="47">
        <v>5000</v>
      </c>
      <c r="C10" s="47">
        <v>5000</v>
      </c>
      <c r="D10" s="48" t="s">
        <v>13</v>
      </c>
      <c r="E10" s="47">
        <v>0</v>
      </c>
      <c r="F10" s="47">
        <v>0</v>
      </c>
    </row>
    <row r="11" spans="1:6" x14ac:dyDescent="0.25">
      <c r="A11" s="48" t="s">
        <v>14</v>
      </c>
      <c r="B11" s="47">
        <v>8288262.7000000002</v>
      </c>
      <c r="C11" s="47">
        <v>7417693.2300000004</v>
      </c>
      <c r="D11" s="48" t="s">
        <v>15</v>
      </c>
      <c r="E11" s="47">
        <v>1752287.21</v>
      </c>
      <c r="F11" s="47">
        <v>2468161.27</v>
      </c>
    </row>
    <row r="12" spans="1:6" x14ac:dyDescent="0.25">
      <c r="A12" s="48" t="s">
        <v>16</v>
      </c>
      <c r="B12" s="47">
        <v>0</v>
      </c>
      <c r="C12" s="47">
        <v>0</v>
      </c>
      <c r="D12" s="48" t="s">
        <v>17</v>
      </c>
      <c r="E12" s="47">
        <v>0</v>
      </c>
      <c r="F12" s="47">
        <v>0</v>
      </c>
    </row>
    <row r="13" spans="1:6" x14ac:dyDescent="0.25">
      <c r="A13" s="48" t="s">
        <v>18</v>
      </c>
      <c r="B13" s="47">
        <v>0</v>
      </c>
      <c r="C13" s="47">
        <v>0</v>
      </c>
      <c r="D13" s="48" t="s">
        <v>19</v>
      </c>
      <c r="E13" s="47">
        <v>0</v>
      </c>
      <c r="F13" s="47">
        <v>0</v>
      </c>
    </row>
    <row r="14" spans="1:6" x14ac:dyDescent="0.25">
      <c r="A14" s="48" t="s">
        <v>20</v>
      </c>
      <c r="B14" s="47">
        <v>0</v>
      </c>
      <c r="C14" s="47">
        <v>0</v>
      </c>
      <c r="D14" s="48" t="s">
        <v>21</v>
      </c>
      <c r="E14" s="47">
        <v>0</v>
      </c>
      <c r="F14" s="47">
        <v>0</v>
      </c>
    </row>
    <row r="15" spans="1:6" x14ac:dyDescent="0.25">
      <c r="A15" s="48" t="s">
        <v>22</v>
      </c>
      <c r="B15" s="47">
        <v>0</v>
      </c>
      <c r="C15" s="47">
        <v>0</v>
      </c>
      <c r="D15" s="48" t="s">
        <v>23</v>
      </c>
      <c r="E15" s="47">
        <v>0</v>
      </c>
      <c r="F15" s="47">
        <v>0</v>
      </c>
    </row>
    <row r="16" spans="1:6" x14ac:dyDescent="0.25">
      <c r="A16" s="48" t="s">
        <v>24</v>
      </c>
      <c r="B16" s="47">
        <v>0</v>
      </c>
      <c r="C16" s="47">
        <v>0</v>
      </c>
      <c r="D16" s="48" t="s">
        <v>25</v>
      </c>
      <c r="E16" s="47">
        <v>50859.95</v>
      </c>
      <c r="F16" s="47">
        <v>77261.929999999993</v>
      </c>
    </row>
    <row r="17" spans="1:6" x14ac:dyDescent="0.25">
      <c r="A17" s="3" t="s">
        <v>26</v>
      </c>
      <c r="B17" s="4">
        <f>SUM(B18:B24)</f>
        <v>641488.22</v>
      </c>
      <c r="C17" s="4">
        <f>SUM(C18:C24)</f>
        <v>73873.22</v>
      </c>
      <c r="D17" s="48" t="s">
        <v>27</v>
      </c>
      <c r="E17" s="47">
        <v>0</v>
      </c>
      <c r="F17" s="47">
        <v>0</v>
      </c>
    </row>
    <row r="18" spans="1:6" x14ac:dyDescent="0.25">
      <c r="A18" s="48" t="s">
        <v>28</v>
      </c>
      <c r="B18" s="47">
        <v>0</v>
      </c>
      <c r="C18" s="47">
        <v>0</v>
      </c>
      <c r="D18" s="48" t="s">
        <v>29</v>
      </c>
      <c r="E18" s="47">
        <v>0</v>
      </c>
      <c r="F18" s="47">
        <v>216</v>
      </c>
    </row>
    <row r="19" spans="1:6" x14ac:dyDescent="0.25">
      <c r="A19" s="48" t="s">
        <v>30</v>
      </c>
      <c r="B19" s="47">
        <v>0</v>
      </c>
      <c r="C19" s="47">
        <v>0</v>
      </c>
      <c r="D19" s="3" t="s">
        <v>31</v>
      </c>
      <c r="E19" s="4">
        <f>SUM(E20:E22)</f>
        <v>0</v>
      </c>
      <c r="F19" s="4">
        <f>SUM(F20:F22)</f>
        <v>0</v>
      </c>
    </row>
    <row r="20" spans="1:6" x14ac:dyDescent="0.25">
      <c r="A20" s="48" t="s">
        <v>32</v>
      </c>
      <c r="B20" s="47">
        <v>6998</v>
      </c>
      <c r="C20" s="47">
        <v>6998</v>
      </c>
      <c r="D20" s="48" t="s">
        <v>33</v>
      </c>
      <c r="E20" s="47">
        <v>0</v>
      </c>
      <c r="F20" s="47">
        <v>0</v>
      </c>
    </row>
    <row r="21" spans="1:6" x14ac:dyDescent="0.25">
      <c r="A21" s="48" t="s">
        <v>34</v>
      </c>
      <c r="B21" s="47">
        <v>634490.22</v>
      </c>
      <c r="C21" s="47">
        <v>66875.22</v>
      </c>
      <c r="D21" s="48" t="s">
        <v>35</v>
      </c>
      <c r="E21" s="47">
        <v>0</v>
      </c>
      <c r="F21" s="47">
        <v>0</v>
      </c>
    </row>
    <row r="22" spans="1:6" x14ac:dyDescent="0.25">
      <c r="A22" s="48" t="s">
        <v>36</v>
      </c>
      <c r="B22" s="47">
        <v>0</v>
      </c>
      <c r="C22" s="47">
        <v>0</v>
      </c>
      <c r="D22" s="48" t="s">
        <v>37</v>
      </c>
      <c r="E22" s="47">
        <v>0</v>
      </c>
      <c r="F22" s="47">
        <v>0</v>
      </c>
    </row>
    <row r="23" spans="1:6" x14ac:dyDescent="0.25">
      <c r="A23" s="48" t="s">
        <v>38</v>
      </c>
      <c r="B23" s="47">
        <v>0</v>
      </c>
      <c r="C23" s="47">
        <v>0</v>
      </c>
      <c r="D23" s="3" t="s">
        <v>39</v>
      </c>
      <c r="E23" s="4">
        <f>E24+E25</f>
        <v>0</v>
      </c>
      <c r="F23" s="4">
        <f>F24+F25</f>
        <v>0</v>
      </c>
    </row>
    <row r="24" spans="1:6" x14ac:dyDescent="0.25">
      <c r="A24" s="48" t="s">
        <v>40</v>
      </c>
      <c r="B24" s="47">
        <v>0</v>
      </c>
      <c r="C24" s="47">
        <v>0</v>
      </c>
      <c r="D24" s="48" t="s">
        <v>41</v>
      </c>
      <c r="E24" s="47">
        <v>0</v>
      </c>
      <c r="F24" s="47">
        <v>0</v>
      </c>
    </row>
    <row r="25" spans="1:6" x14ac:dyDescent="0.25">
      <c r="A25" s="3" t="s">
        <v>42</v>
      </c>
      <c r="B25" s="4">
        <f>SUM(B26:B30)</f>
        <v>0</v>
      </c>
      <c r="C25" s="4">
        <f>SUM(C26:C30)</f>
        <v>0</v>
      </c>
      <c r="D25" s="48" t="s">
        <v>43</v>
      </c>
      <c r="E25" s="47">
        <v>0</v>
      </c>
      <c r="F25" s="47">
        <v>0</v>
      </c>
    </row>
    <row r="26" spans="1:6" x14ac:dyDescent="0.25">
      <c r="A26" s="48" t="s">
        <v>44</v>
      </c>
      <c r="B26" s="47">
        <v>0</v>
      </c>
      <c r="C26" s="47">
        <v>0</v>
      </c>
      <c r="D26" s="3" t="s">
        <v>45</v>
      </c>
      <c r="E26" s="4">
        <v>0</v>
      </c>
      <c r="F26" s="4">
        <v>0</v>
      </c>
    </row>
    <row r="27" spans="1:6" x14ac:dyDescent="0.25">
      <c r="A27" s="48" t="s">
        <v>46</v>
      </c>
      <c r="B27" s="47">
        <v>0</v>
      </c>
      <c r="C27" s="47">
        <v>0</v>
      </c>
      <c r="D27" s="3" t="s">
        <v>47</v>
      </c>
      <c r="E27" s="4">
        <f>SUM(E28:E30)</f>
        <v>0</v>
      </c>
      <c r="F27" s="4">
        <f>SUM(F28:F30)</f>
        <v>0</v>
      </c>
    </row>
    <row r="28" spans="1:6" x14ac:dyDescent="0.25">
      <c r="A28" s="48" t="s">
        <v>48</v>
      </c>
      <c r="B28" s="47">
        <v>0</v>
      </c>
      <c r="C28" s="47">
        <v>0</v>
      </c>
      <c r="D28" s="48" t="s">
        <v>49</v>
      </c>
      <c r="E28" s="47">
        <v>0</v>
      </c>
      <c r="F28" s="47">
        <v>0</v>
      </c>
    </row>
    <row r="29" spans="1:6" x14ac:dyDescent="0.25">
      <c r="A29" s="48" t="s">
        <v>50</v>
      </c>
      <c r="B29" s="47">
        <v>0</v>
      </c>
      <c r="C29" s="47">
        <v>0</v>
      </c>
      <c r="D29" s="48" t="s">
        <v>51</v>
      </c>
      <c r="E29" s="47">
        <v>0</v>
      </c>
      <c r="F29" s="47">
        <v>0</v>
      </c>
    </row>
    <row r="30" spans="1:6" x14ac:dyDescent="0.25">
      <c r="A30" s="48" t="s">
        <v>52</v>
      </c>
      <c r="B30" s="47">
        <v>0</v>
      </c>
      <c r="C30" s="47">
        <v>0</v>
      </c>
      <c r="D30" s="48" t="s">
        <v>53</v>
      </c>
      <c r="E30" s="47">
        <v>0</v>
      </c>
      <c r="F30" s="47">
        <v>0</v>
      </c>
    </row>
    <row r="31" spans="1:6" x14ac:dyDescent="0.25">
      <c r="A31" s="3" t="s">
        <v>54</v>
      </c>
      <c r="B31" s="4">
        <f>SUM(B32:B36)</f>
        <v>0</v>
      </c>
      <c r="C31" s="4">
        <f>SUM(C32:C36)</f>
        <v>0</v>
      </c>
      <c r="D31" s="3" t="s">
        <v>55</v>
      </c>
      <c r="E31" s="4">
        <f>SUM(E32:E37)</f>
        <v>0</v>
      </c>
      <c r="F31" s="4">
        <f>SUM(F32:F37)</f>
        <v>0</v>
      </c>
    </row>
    <row r="32" spans="1:6" x14ac:dyDescent="0.25">
      <c r="A32" s="48" t="s">
        <v>56</v>
      </c>
      <c r="B32" s="47">
        <v>0</v>
      </c>
      <c r="C32" s="47">
        <v>0</v>
      </c>
      <c r="D32" s="48" t="s">
        <v>57</v>
      </c>
      <c r="E32" s="47">
        <v>0</v>
      </c>
      <c r="F32" s="47">
        <v>0</v>
      </c>
    </row>
    <row r="33" spans="1:6" ht="14.45" customHeight="1" x14ac:dyDescent="0.25">
      <c r="A33" s="48" t="s">
        <v>58</v>
      </c>
      <c r="B33" s="47">
        <v>0</v>
      </c>
      <c r="C33" s="47">
        <v>0</v>
      </c>
      <c r="D33" s="48" t="s">
        <v>59</v>
      </c>
      <c r="E33" s="47">
        <v>0</v>
      </c>
      <c r="F33" s="47">
        <v>0</v>
      </c>
    </row>
    <row r="34" spans="1:6" ht="14.45" customHeight="1" x14ac:dyDescent="0.25">
      <c r="A34" s="48" t="s">
        <v>60</v>
      </c>
      <c r="B34" s="47">
        <v>0</v>
      </c>
      <c r="C34" s="47">
        <v>0</v>
      </c>
      <c r="D34" s="48" t="s">
        <v>61</v>
      </c>
      <c r="E34" s="47">
        <v>0</v>
      </c>
      <c r="F34" s="47">
        <v>0</v>
      </c>
    </row>
    <row r="35" spans="1:6" ht="14.45" customHeight="1" x14ac:dyDescent="0.25">
      <c r="A35" s="48" t="s">
        <v>62</v>
      </c>
      <c r="B35" s="47">
        <v>0</v>
      </c>
      <c r="C35" s="47">
        <v>0</v>
      </c>
      <c r="D35" s="48" t="s">
        <v>63</v>
      </c>
      <c r="E35" s="47">
        <v>0</v>
      </c>
      <c r="F35" s="47">
        <v>0</v>
      </c>
    </row>
    <row r="36" spans="1:6" ht="14.45" customHeight="1" x14ac:dyDescent="0.25">
      <c r="A36" s="48" t="s">
        <v>64</v>
      </c>
      <c r="B36" s="47">
        <v>0</v>
      </c>
      <c r="C36" s="47">
        <v>0</v>
      </c>
      <c r="D36" s="48" t="s">
        <v>65</v>
      </c>
      <c r="E36" s="47">
        <v>0</v>
      </c>
      <c r="F36" s="47">
        <v>0</v>
      </c>
    </row>
    <row r="37" spans="1:6" ht="14.45" customHeight="1" x14ac:dyDescent="0.25">
      <c r="A37" s="3" t="s">
        <v>66</v>
      </c>
      <c r="B37" s="4">
        <v>0</v>
      </c>
      <c r="C37" s="4">
        <v>0</v>
      </c>
      <c r="D37" s="48" t="s">
        <v>67</v>
      </c>
      <c r="E37" s="47">
        <v>0</v>
      </c>
      <c r="F37" s="47">
        <v>0</v>
      </c>
    </row>
    <row r="38" spans="1:6" x14ac:dyDescent="0.25">
      <c r="A38" s="3" t="s">
        <v>68</v>
      </c>
      <c r="B38" s="4">
        <f>SUM(B39:B40)</f>
        <v>0</v>
      </c>
      <c r="C38" s="4">
        <f>SUM(C39:C40)</f>
        <v>0</v>
      </c>
      <c r="D38" s="3" t="s">
        <v>69</v>
      </c>
      <c r="E38" s="4">
        <f>SUM(E39:E41)</f>
        <v>0</v>
      </c>
      <c r="F38" s="4">
        <f>SUM(F39:F41)</f>
        <v>0</v>
      </c>
    </row>
    <row r="39" spans="1:6" x14ac:dyDescent="0.25">
      <c r="A39" s="48" t="s">
        <v>70</v>
      </c>
      <c r="B39" s="47">
        <v>0</v>
      </c>
      <c r="C39" s="47">
        <v>0</v>
      </c>
      <c r="D39" s="48" t="s">
        <v>71</v>
      </c>
      <c r="E39" s="47">
        <v>0</v>
      </c>
      <c r="F39" s="47">
        <v>0</v>
      </c>
    </row>
    <row r="40" spans="1:6" x14ac:dyDescent="0.25">
      <c r="A40" s="48" t="s">
        <v>72</v>
      </c>
      <c r="B40" s="47">
        <v>0</v>
      </c>
      <c r="C40" s="47">
        <v>0</v>
      </c>
      <c r="D40" s="48" t="s">
        <v>73</v>
      </c>
      <c r="E40" s="47">
        <v>0</v>
      </c>
      <c r="F40" s="47">
        <v>0</v>
      </c>
    </row>
    <row r="41" spans="1:6" x14ac:dyDescent="0.25">
      <c r="A41" s="3" t="s">
        <v>74</v>
      </c>
      <c r="B41" s="4">
        <f>SUM(B42:B45)</f>
        <v>0</v>
      </c>
      <c r="C41" s="4">
        <f>SUM(C42:C45)</f>
        <v>0</v>
      </c>
      <c r="D41" s="48" t="s">
        <v>75</v>
      </c>
      <c r="E41" s="47">
        <v>0</v>
      </c>
      <c r="F41" s="47">
        <v>0</v>
      </c>
    </row>
    <row r="42" spans="1:6" x14ac:dyDescent="0.25">
      <c r="A42" s="48" t="s">
        <v>76</v>
      </c>
      <c r="B42" s="47">
        <v>0</v>
      </c>
      <c r="C42" s="47">
        <v>0</v>
      </c>
      <c r="D42" s="3" t="s">
        <v>77</v>
      </c>
      <c r="E42" s="4">
        <f>SUM(E43:E45)</f>
        <v>0</v>
      </c>
      <c r="F42" s="4">
        <f>SUM(F43:F45)</f>
        <v>0</v>
      </c>
    </row>
    <row r="43" spans="1:6" x14ac:dyDescent="0.25">
      <c r="A43" s="48" t="s">
        <v>78</v>
      </c>
      <c r="B43" s="47">
        <v>0</v>
      </c>
      <c r="C43" s="47">
        <v>0</v>
      </c>
      <c r="D43" s="48" t="s">
        <v>79</v>
      </c>
      <c r="E43" s="47">
        <v>0</v>
      </c>
      <c r="F43" s="47">
        <v>0</v>
      </c>
    </row>
    <row r="44" spans="1:6" x14ac:dyDescent="0.25">
      <c r="A44" s="48" t="s">
        <v>80</v>
      </c>
      <c r="B44" s="47">
        <v>0</v>
      </c>
      <c r="C44" s="47">
        <v>0</v>
      </c>
      <c r="D44" s="48" t="s">
        <v>81</v>
      </c>
      <c r="E44" s="47">
        <v>0</v>
      </c>
      <c r="F44" s="47">
        <v>0</v>
      </c>
    </row>
    <row r="45" spans="1:6" x14ac:dyDescent="0.25">
      <c r="A45" s="48" t="s">
        <v>82</v>
      </c>
      <c r="B45" s="47">
        <v>0</v>
      </c>
      <c r="C45" s="47">
        <v>0</v>
      </c>
      <c r="D45" s="48" t="s">
        <v>83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84</v>
      </c>
      <c r="B47" s="4">
        <f>B9+B17+B25+B31+B37+B38+B41</f>
        <v>8934750.9199999999</v>
      </c>
      <c r="C47" s="4">
        <f>C9+C17+C25+C31+C37+C38+C41</f>
        <v>7496566.4500000002</v>
      </c>
      <c r="D47" s="2" t="s">
        <v>85</v>
      </c>
      <c r="E47" s="4">
        <f>E9+E19+E23+E26+E27+E31+E38+E42</f>
        <v>1803147.16</v>
      </c>
      <c r="F47" s="4">
        <f>F9+F19+F23+F26+F27+F31+F38+F42</f>
        <v>2545639.2000000002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86</v>
      </c>
      <c r="B49" s="49"/>
      <c r="C49" s="49"/>
      <c r="D49" s="2" t="s">
        <v>87</v>
      </c>
      <c r="E49" s="49"/>
      <c r="F49" s="49"/>
    </row>
    <row r="50" spans="1:6" x14ac:dyDescent="0.25">
      <c r="A50" s="46" t="s">
        <v>88</v>
      </c>
      <c r="B50" s="47">
        <v>0</v>
      </c>
      <c r="C50" s="47">
        <v>0</v>
      </c>
      <c r="D50" s="46" t="s">
        <v>89</v>
      </c>
      <c r="E50" s="47">
        <v>3143002.81</v>
      </c>
      <c r="F50" s="47">
        <v>3143002.81</v>
      </c>
    </row>
    <row r="51" spans="1:6" x14ac:dyDescent="0.25">
      <c r="A51" s="46" t="s">
        <v>90</v>
      </c>
      <c r="B51" s="47">
        <v>682500</v>
      </c>
      <c r="C51" s="47">
        <v>907500</v>
      </c>
      <c r="D51" s="46" t="s">
        <v>91</v>
      </c>
      <c r="E51" s="47">
        <v>0</v>
      </c>
      <c r="F51" s="47">
        <v>0</v>
      </c>
    </row>
    <row r="52" spans="1:6" x14ac:dyDescent="0.25">
      <c r="A52" s="46" t="s">
        <v>92</v>
      </c>
      <c r="B52" s="47">
        <v>37225413.409999996</v>
      </c>
      <c r="C52" s="47">
        <v>37225413.409999996</v>
      </c>
      <c r="D52" s="46" t="s">
        <v>93</v>
      </c>
      <c r="E52" s="47">
        <v>0</v>
      </c>
      <c r="F52" s="47">
        <v>0</v>
      </c>
    </row>
    <row r="53" spans="1:6" x14ac:dyDescent="0.25">
      <c r="A53" s="46" t="s">
        <v>94</v>
      </c>
      <c r="B53" s="47">
        <v>13585865.060000001</v>
      </c>
      <c r="C53" s="47">
        <v>13585865.060000001</v>
      </c>
      <c r="D53" s="46" t="s">
        <v>95</v>
      </c>
      <c r="E53" s="47">
        <v>0</v>
      </c>
      <c r="F53" s="47">
        <v>0</v>
      </c>
    </row>
    <row r="54" spans="1:6" x14ac:dyDescent="0.25">
      <c r="A54" s="46" t="s">
        <v>96</v>
      </c>
      <c r="B54" s="47">
        <v>1713170.14</v>
      </c>
      <c r="C54" s="47">
        <v>1713170.14</v>
      </c>
      <c r="D54" s="46" t="s">
        <v>97</v>
      </c>
      <c r="E54" s="47">
        <v>0</v>
      </c>
      <c r="F54" s="47">
        <v>0</v>
      </c>
    </row>
    <row r="55" spans="1:6" x14ac:dyDescent="0.25">
      <c r="A55" s="46" t="s">
        <v>98</v>
      </c>
      <c r="B55" s="47">
        <v>-10515734.210000001</v>
      </c>
      <c r="C55" s="47">
        <v>-10116955.34</v>
      </c>
      <c r="D55" s="50" t="s">
        <v>99</v>
      </c>
      <c r="E55" s="47">
        <v>0</v>
      </c>
      <c r="F55" s="47">
        <v>0</v>
      </c>
    </row>
    <row r="56" spans="1:6" x14ac:dyDescent="0.25">
      <c r="A56" s="46" t="s">
        <v>100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101</v>
      </c>
      <c r="B57" s="47">
        <v>0</v>
      </c>
      <c r="C57" s="47">
        <v>0</v>
      </c>
      <c r="D57" s="2" t="s">
        <v>102</v>
      </c>
      <c r="E57" s="4">
        <f>SUM(E50:E55)</f>
        <v>3143002.81</v>
      </c>
      <c r="F57" s="4">
        <f>SUM(F50:F55)</f>
        <v>3143002.81</v>
      </c>
    </row>
    <row r="58" spans="1:6" x14ac:dyDescent="0.25">
      <c r="A58" s="46" t="s">
        <v>103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104</v>
      </c>
      <c r="E59" s="4">
        <f>E47+E57</f>
        <v>4946149.97</v>
      </c>
      <c r="F59" s="4">
        <f>F47+F57</f>
        <v>5688642.0099999998</v>
      </c>
    </row>
    <row r="60" spans="1:6" x14ac:dyDescent="0.25">
      <c r="A60" s="3" t="s">
        <v>105</v>
      </c>
      <c r="B60" s="4">
        <f>SUM(B50:B58)</f>
        <v>42691214.399999999</v>
      </c>
      <c r="C60" s="4">
        <f>SUM(C50:C58)</f>
        <v>43314993.269999996</v>
      </c>
      <c r="D60" s="45"/>
      <c r="E60" s="49"/>
      <c r="F60" s="49"/>
    </row>
    <row r="61" spans="1:6" x14ac:dyDescent="0.25">
      <c r="A61" s="45"/>
      <c r="B61" s="49"/>
      <c r="C61" s="49"/>
      <c r="D61" s="51" t="s">
        <v>106</v>
      </c>
      <c r="E61" s="49"/>
      <c r="F61" s="49"/>
    </row>
    <row r="62" spans="1:6" x14ac:dyDescent="0.25">
      <c r="A62" s="3" t="s">
        <v>107</v>
      </c>
      <c r="B62" s="4">
        <f>SUM(B47+B60)</f>
        <v>51625965.32</v>
      </c>
      <c r="C62" s="4">
        <f>SUM(C47+C60)</f>
        <v>50811559.719999999</v>
      </c>
      <c r="D62" s="45"/>
      <c r="E62" s="49"/>
      <c r="F62" s="49"/>
    </row>
    <row r="63" spans="1:6" x14ac:dyDescent="0.25">
      <c r="A63" s="45"/>
      <c r="B63" s="45"/>
      <c r="C63" s="45"/>
      <c r="D63" s="2" t="s">
        <v>108</v>
      </c>
      <c r="E63" s="4">
        <f>SUM(E64:E66)</f>
        <v>36942832.619999997</v>
      </c>
      <c r="F63" s="4">
        <f>SUM(F64:F66)</f>
        <v>36942832.619999997</v>
      </c>
    </row>
    <row r="64" spans="1:6" x14ac:dyDescent="0.25">
      <c r="A64" s="45"/>
      <c r="B64" s="45"/>
      <c r="C64" s="45"/>
      <c r="D64" s="46" t="s">
        <v>109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110</v>
      </c>
      <c r="E65" s="47">
        <v>36942832.619999997</v>
      </c>
      <c r="F65" s="47">
        <v>36942832.619999997</v>
      </c>
    </row>
    <row r="66" spans="1:6" x14ac:dyDescent="0.25">
      <c r="A66" s="45"/>
      <c r="B66" s="45"/>
      <c r="C66" s="45"/>
      <c r="D66" s="46" t="s">
        <v>111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2" t="s">
        <v>112</v>
      </c>
      <c r="E68" s="4">
        <f>SUM(E69:E73)</f>
        <v>9736982.7300000004</v>
      </c>
      <c r="F68" s="4">
        <f>SUM(F69:F73)</f>
        <v>8180085.089999998</v>
      </c>
    </row>
    <row r="69" spans="1:6" x14ac:dyDescent="0.25">
      <c r="A69" s="52"/>
      <c r="B69" s="45"/>
      <c r="C69" s="45"/>
      <c r="D69" s="160" t="s">
        <v>586</v>
      </c>
      <c r="E69" s="47">
        <v>156084.64999999991</v>
      </c>
      <c r="F69" s="47">
        <v>-3396500.7300000023</v>
      </c>
    </row>
    <row r="70" spans="1:6" x14ac:dyDescent="0.25">
      <c r="A70" s="52"/>
      <c r="B70" s="45"/>
      <c r="C70" s="45"/>
      <c r="D70" s="46" t="s">
        <v>113</v>
      </c>
      <c r="E70" s="47">
        <v>9580898.0800000001</v>
      </c>
      <c r="F70" s="47">
        <v>11576585.82</v>
      </c>
    </row>
    <row r="71" spans="1:6" x14ac:dyDescent="0.25">
      <c r="A71" s="52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2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2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2"/>
      <c r="B74" s="45"/>
      <c r="C74" s="45"/>
      <c r="D74" s="45"/>
      <c r="E74" s="49"/>
      <c r="F74" s="49"/>
    </row>
    <row r="75" spans="1:6" x14ac:dyDescent="0.25">
      <c r="A75" s="52"/>
      <c r="B75" s="45"/>
      <c r="C75" s="45"/>
      <c r="D75" s="2" t="s">
        <v>117</v>
      </c>
      <c r="E75" s="4">
        <f>E76+E77</f>
        <v>0</v>
      </c>
      <c r="F75" s="4">
        <f>F76+F77</f>
        <v>0</v>
      </c>
    </row>
    <row r="76" spans="1:6" x14ac:dyDescent="0.25">
      <c r="A76" s="52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2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2"/>
      <c r="B78" s="45"/>
      <c r="C78" s="45"/>
      <c r="D78" s="45"/>
      <c r="E78" s="49"/>
      <c r="F78" s="49"/>
    </row>
    <row r="79" spans="1:6" x14ac:dyDescent="0.25">
      <c r="A79" s="52"/>
      <c r="B79" s="45"/>
      <c r="C79" s="45"/>
      <c r="D79" s="2" t="s">
        <v>120</v>
      </c>
      <c r="E79" s="4">
        <f>E63+E68+E75</f>
        <v>46679815.349999994</v>
      </c>
      <c r="F79" s="4">
        <f>F63+F68+F75</f>
        <v>45122917.709999993</v>
      </c>
    </row>
    <row r="80" spans="1:6" x14ac:dyDescent="0.25">
      <c r="A80" s="52"/>
      <c r="B80" s="45"/>
      <c r="C80" s="45"/>
      <c r="D80" s="45"/>
      <c r="E80" s="49"/>
      <c r="F80" s="49"/>
    </row>
    <row r="81" spans="1:6" x14ac:dyDescent="0.25">
      <c r="A81" s="52"/>
      <c r="B81" s="45"/>
      <c r="C81" s="45"/>
      <c r="D81" s="2" t="s">
        <v>121</v>
      </c>
      <c r="E81" s="4">
        <f>E59+E79</f>
        <v>51625965.319999993</v>
      </c>
      <c r="F81" s="4">
        <f>F59+F79</f>
        <v>50811559.719999991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5">
    <mergeCell ref="A1:F1"/>
    <mergeCell ref="A2:F2"/>
    <mergeCell ref="A3:F3"/>
    <mergeCell ref="A4:F4"/>
    <mergeCell ref="A5:F5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0" orientation="portrait" horizontalDpi="1200" verticalDpi="1200" r:id="rId1"/>
  <ignoredErrors>
    <ignoredError sqref="B9:C9 E9:F9 B48:C49 B37:C38 B47 B17:C17 B25:C25 B41:C41 B46:C46 B59:C62 E19:F49 E56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view="pageBreakPreview" zoomScaleNormal="75" zoomScaleSheetLayoutView="100" workbookViewId="0">
      <selection activeCell="B25" sqref="B2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82" t="s">
        <v>441</v>
      </c>
      <c r="B1" s="165"/>
      <c r="C1" s="165"/>
      <c r="D1" s="165"/>
      <c r="E1" s="165"/>
      <c r="F1" s="165"/>
      <c r="G1" s="166"/>
    </row>
    <row r="2" spans="1:7" x14ac:dyDescent="0.25">
      <c r="A2" s="167" t="str">
        <f>'Formato 1'!A2</f>
        <v>ACADEMIA METROPOLITANA DE SEGURIDAD PÚBLICA DE LEÓN, GUANAJUATO</v>
      </c>
      <c r="B2" s="168"/>
      <c r="C2" s="168"/>
      <c r="D2" s="168"/>
      <c r="E2" s="168"/>
      <c r="F2" s="168"/>
      <c r="G2" s="169"/>
    </row>
    <row r="3" spans="1:7" x14ac:dyDescent="0.25">
      <c r="A3" s="170" t="s">
        <v>442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73" t="s">
        <v>443</v>
      </c>
      <c r="B5" s="174"/>
      <c r="C5" s="174"/>
      <c r="D5" s="174"/>
      <c r="E5" s="174"/>
      <c r="F5" s="174"/>
      <c r="G5" s="175"/>
    </row>
    <row r="6" spans="1:7" x14ac:dyDescent="0.25">
      <c r="A6" s="133" t="s">
        <v>5</v>
      </c>
      <c r="B6" s="7">
        <v>2026</v>
      </c>
      <c r="C6" s="33">
        <f>B6+1</f>
        <v>2027</v>
      </c>
      <c r="D6" s="33">
        <f t="shared" ref="D6:G6" si="0">C6+1</f>
        <v>2028</v>
      </c>
      <c r="E6" s="33">
        <f t="shared" si="0"/>
        <v>2029</v>
      </c>
      <c r="F6" s="33">
        <f t="shared" si="0"/>
        <v>2030</v>
      </c>
      <c r="G6" s="33">
        <f t="shared" si="0"/>
        <v>2031</v>
      </c>
    </row>
    <row r="7" spans="1:7" ht="15.75" customHeight="1" x14ac:dyDescent="0.25">
      <c r="A7" s="26" t="s">
        <v>444</v>
      </c>
      <c r="B7" s="116">
        <f>SUM(B8:B19)</f>
        <v>15500000</v>
      </c>
      <c r="C7" s="116">
        <f t="shared" ref="C7:G7" si="1">SUM(C8:C19)</f>
        <v>0</v>
      </c>
      <c r="D7" s="116">
        <f t="shared" si="1"/>
        <v>0</v>
      </c>
      <c r="E7" s="116">
        <f t="shared" si="1"/>
        <v>0</v>
      </c>
      <c r="F7" s="116">
        <f t="shared" si="1"/>
        <v>0</v>
      </c>
      <c r="G7" s="116">
        <f t="shared" si="1"/>
        <v>0</v>
      </c>
    </row>
    <row r="8" spans="1:7" x14ac:dyDescent="0.25">
      <c r="A8" s="57" t="s">
        <v>445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446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447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448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449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450</v>
      </c>
      <c r="B13" s="74">
        <v>15500000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451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452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453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454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455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89" t="s">
        <v>456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457</v>
      </c>
      <c r="B20" s="74"/>
      <c r="C20" s="74"/>
      <c r="D20" s="74"/>
      <c r="E20" s="74"/>
      <c r="F20" s="74"/>
      <c r="G20" s="74"/>
    </row>
    <row r="21" spans="1:7" x14ac:dyDescent="0.25">
      <c r="A21" s="3" t="s">
        <v>458</v>
      </c>
      <c r="B21" s="116">
        <f>SUM(B22:B26)</f>
        <v>6811388</v>
      </c>
      <c r="C21" s="116">
        <f t="shared" ref="C21:G21" si="2">SUM(C22:C26)</f>
        <v>0</v>
      </c>
      <c r="D21" s="116">
        <f t="shared" si="2"/>
        <v>0</v>
      </c>
      <c r="E21" s="116">
        <f t="shared" si="2"/>
        <v>0</v>
      </c>
      <c r="F21" s="116">
        <f t="shared" si="2"/>
        <v>0</v>
      </c>
      <c r="G21" s="116">
        <f t="shared" si="2"/>
        <v>0</v>
      </c>
    </row>
    <row r="22" spans="1:7" x14ac:dyDescent="0.25">
      <c r="A22" s="57" t="s">
        <v>459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460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461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462</v>
      </c>
      <c r="B25" s="75">
        <v>6811388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463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457</v>
      </c>
      <c r="B27" s="75"/>
      <c r="C27" s="75"/>
      <c r="D27" s="75"/>
      <c r="E27" s="75"/>
      <c r="F27" s="75"/>
      <c r="G27" s="75"/>
    </row>
    <row r="28" spans="1:7" x14ac:dyDescent="0.25">
      <c r="A28" s="3" t="s">
        <v>464</v>
      </c>
      <c r="B28" s="116">
        <f>SUM(B29)</f>
        <v>0</v>
      </c>
      <c r="C28" s="116">
        <f t="shared" ref="C28:G28" si="3">SUM(C29)</f>
        <v>0</v>
      </c>
      <c r="D28" s="116">
        <f t="shared" si="3"/>
        <v>0</v>
      </c>
      <c r="E28" s="116">
        <f t="shared" si="3"/>
        <v>0</v>
      </c>
      <c r="F28" s="116">
        <f t="shared" si="3"/>
        <v>0</v>
      </c>
      <c r="G28" s="116">
        <f t="shared" si="3"/>
        <v>0</v>
      </c>
    </row>
    <row r="29" spans="1:7" x14ac:dyDescent="0.25">
      <c r="A29" s="57" t="s">
        <v>465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5" t="s">
        <v>457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466</v>
      </c>
      <c r="B31" s="116">
        <f>B21+B7+B28</f>
        <v>22311388</v>
      </c>
      <c r="C31" s="116">
        <f t="shared" ref="C31:G31" si="4">C21+C7+C28</f>
        <v>0</v>
      </c>
      <c r="D31" s="116">
        <f t="shared" si="4"/>
        <v>0</v>
      </c>
      <c r="E31" s="116">
        <f t="shared" si="4"/>
        <v>0</v>
      </c>
      <c r="F31" s="116">
        <f t="shared" si="4"/>
        <v>0</v>
      </c>
      <c r="G31" s="116">
        <f t="shared" si="4"/>
        <v>0</v>
      </c>
    </row>
    <row r="32" spans="1:7" ht="14.45" customHeight="1" x14ac:dyDescent="0.25">
      <c r="A32" s="45"/>
      <c r="B32" s="135"/>
      <c r="C32" s="135"/>
      <c r="D32" s="135"/>
      <c r="E32" s="135"/>
      <c r="F32" s="135"/>
      <c r="G32" s="135"/>
    </row>
    <row r="33" spans="1:7" x14ac:dyDescent="0.25">
      <c r="A33" s="138" t="s">
        <v>288</v>
      </c>
      <c r="B33" s="52"/>
      <c r="C33" s="52"/>
      <c r="D33" s="52"/>
      <c r="E33" s="52"/>
      <c r="F33" s="52"/>
      <c r="G33" s="52"/>
    </row>
    <row r="34" spans="1:7" ht="30" x14ac:dyDescent="0.25">
      <c r="A34" s="136" t="s">
        <v>467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</row>
    <row r="35" spans="1:7" ht="30" x14ac:dyDescent="0.25">
      <c r="A35" s="136" t="s">
        <v>290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x14ac:dyDescent="0.25">
      <c r="A36" s="138" t="s">
        <v>468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  <ignoredErrors>
    <ignoredError sqref="B7:G12 B14:G24 C13:G13 B26:G31 C25:G2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view="pageBreakPreview" zoomScaleNormal="75" zoomScaleSheetLayoutView="100" workbookViewId="0">
      <selection activeCell="A31" sqref="A31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82" t="s">
        <v>469</v>
      </c>
      <c r="B1" s="165"/>
      <c r="C1" s="165"/>
      <c r="D1" s="165"/>
      <c r="E1" s="165"/>
      <c r="F1" s="165"/>
      <c r="G1" s="166"/>
    </row>
    <row r="2" spans="1:7" x14ac:dyDescent="0.25">
      <c r="A2" s="167" t="str">
        <f>'Formato 1'!A2</f>
        <v>ACADEMIA METROPOLITANA DE SEGURIDAD PÚBLICA DE LEÓN, GUANAJUATO</v>
      </c>
      <c r="B2" s="168"/>
      <c r="C2" s="168"/>
      <c r="D2" s="168"/>
      <c r="E2" s="168"/>
      <c r="F2" s="168"/>
      <c r="G2" s="169"/>
    </row>
    <row r="3" spans="1:7" x14ac:dyDescent="0.25">
      <c r="A3" s="170" t="s">
        <v>470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73" t="s">
        <v>443</v>
      </c>
      <c r="B5" s="174"/>
      <c r="C5" s="174"/>
      <c r="D5" s="174"/>
      <c r="E5" s="174"/>
      <c r="F5" s="174"/>
      <c r="G5" s="175"/>
    </row>
    <row r="6" spans="1:7" x14ac:dyDescent="0.25">
      <c r="A6" s="133" t="s">
        <v>5</v>
      </c>
      <c r="B6" s="7">
        <v>2026</v>
      </c>
      <c r="C6" s="33">
        <f>B6+1</f>
        <v>2027</v>
      </c>
      <c r="D6" s="33">
        <f t="shared" ref="D6:G6" si="0">C6+1</f>
        <v>2028</v>
      </c>
      <c r="E6" s="33">
        <f t="shared" si="0"/>
        <v>2029</v>
      </c>
      <c r="F6" s="33">
        <f t="shared" si="0"/>
        <v>2030</v>
      </c>
      <c r="G6" s="33">
        <f t="shared" si="0"/>
        <v>2031</v>
      </c>
    </row>
    <row r="7" spans="1:7" ht="15.75" customHeight="1" x14ac:dyDescent="0.25">
      <c r="A7" s="26" t="s">
        <v>471</v>
      </c>
      <c r="B7" s="116">
        <f t="shared" ref="B7:G7" si="1">SUM(B8:B16)</f>
        <v>22311388</v>
      </c>
      <c r="C7" s="116">
        <f t="shared" si="1"/>
        <v>0</v>
      </c>
      <c r="D7" s="116">
        <f t="shared" si="1"/>
        <v>0</v>
      </c>
      <c r="E7" s="116">
        <f t="shared" si="1"/>
        <v>0</v>
      </c>
      <c r="F7" s="116">
        <f t="shared" si="1"/>
        <v>0</v>
      </c>
      <c r="G7" s="116">
        <f t="shared" si="1"/>
        <v>0</v>
      </c>
    </row>
    <row r="8" spans="1:7" x14ac:dyDescent="0.25">
      <c r="A8" s="57" t="s">
        <v>472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473</v>
      </c>
      <c r="B9" s="74">
        <v>10881669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474</v>
      </c>
      <c r="B10" s="74">
        <v>8909591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475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476</v>
      </c>
      <c r="B12" s="74">
        <v>2520128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477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478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479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480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481</v>
      </c>
      <c r="B18" s="116">
        <f>SUM(B19:B27)</f>
        <v>0</v>
      </c>
      <c r="C18" s="116">
        <f t="shared" ref="C18:G18" si="2">SUM(C19:C27)</f>
        <v>0</v>
      </c>
      <c r="D18" s="116">
        <f t="shared" si="2"/>
        <v>0</v>
      </c>
      <c r="E18" s="116">
        <f t="shared" si="2"/>
        <v>0</v>
      </c>
      <c r="F18" s="116">
        <f t="shared" si="2"/>
        <v>0</v>
      </c>
      <c r="G18" s="116">
        <f t="shared" si="2"/>
        <v>0</v>
      </c>
    </row>
    <row r="19" spans="1:7" x14ac:dyDescent="0.25">
      <c r="A19" s="57" t="s">
        <v>472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473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474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476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477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480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5" t="s">
        <v>457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483</v>
      </c>
      <c r="B29" s="116">
        <f>B18+B7</f>
        <v>22311388</v>
      </c>
      <c r="C29" s="116">
        <f t="shared" ref="C29:G29" si="3">C18+C7</f>
        <v>0</v>
      </c>
      <c r="D29" s="116">
        <f t="shared" si="3"/>
        <v>0</v>
      </c>
      <c r="E29" s="116">
        <f t="shared" si="3"/>
        <v>0</v>
      </c>
      <c r="F29" s="116">
        <f t="shared" si="3"/>
        <v>0</v>
      </c>
      <c r="G29" s="116">
        <f t="shared" si="3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8" orientation="landscape" horizontalDpi="1200" verticalDpi="1200" r:id="rId1"/>
  <ignoredErrors>
    <ignoredError sqref="B7:G8 B27:G28 B18:G26 B29:G29 B11:G11 C9:G9 C10:G10 B13:G16 C12:G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view="pageBreakPreview" zoomScaleNormal="100" zoomScaleSheetLayoutView="100" workbookViewId="0">
      <selection activeCell="C41" sqref="C4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82" t="s">
        <v>484</v>
      </c>
      <c r="B1" s="165"/>
      <c r="C1" s="165"/>
      <c r="D1" s="165"/>
      <c r="E1" s="165"/>
      <c r="F1" s="165"/>
      <c r="G1" s="166"/>
    </row>
    <row r="2" spans="1:7" x14ac:dyDescent="0.25">
      <c r="A2" s="167" t="str">
        <f>'Formato 1'!A2</f>
        <v>ACADEMIA METROPOLITANA DE SEGURIDAD PÚBLICA DE LEÓN, GUANAJUATO</v>
      </c>
      <c r="B2" s="168"/>
      <c r="C2" s="168"/>
      <c r="D2" s="168"/>
      <c r="E2" s="168"/>
      <c r="F2" s="168"/>
      <c r="G2" s="169"/>
    </row>
    <row r="3" spans="1:7" x14ac:dyDescent="0.25">
      <c r="A3" s="170" t="s">
        <v>485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33" t="s">
        <v>5</v>
      </c>
      <c r="B5" s="158" t="s">
        <v>486</v>
      </c>
      <c r="C5" s="157" t="s">
        <v>487</v>
      </c>
      <c r="D5" s="157" t="s">
        <v>488</v>
      </c>
      <c r="E5" s="157" t="s">
        <v>489</v>
      </c>
      <c r="F5" s="157" t="s">
        <v>490</v>
      </c>
      <c r="G5" s="157" t="s">
        <v>491</v>
      </c>
    </row>
    <row r="6" spans="1:7" ht="15.75" customHeight="1" x14ac:dyDescent="0.25">
      <c r="A6" s="26" t="s">
        <v>492</v>
      </c>
      <c r="B6" s="116">
        <f>SUM(B7:B18)</f>
        <v>13462257.48</v>
      </c>
      <c r="C6" s="116">
        <f t="shared" ref="C6:G6" si="0">SUM(C7:C18)</f>
        <v>85028542.599999994</v>
      </c>
      <c r="D6" s="116">
        <f t="shared" si="0"/>
        <v>57726986.450000003</v>
      </c>
      <c r="E6" s="116">
        <f t="shared" si="0"/>
        <v>7684364.0899999999</v>
      </c>
      <c r="F6" s="116">
        <f t="shared" si="0"/>
        <v>6975282.0600000005</v>
      </c>
      <c r="G6" s="116">
        <f t="shared" si="0"/>
        <v>13012716.439999999</v>
      </c>
    </row>
    <row r="7" spans="1:7" x14ac:dyDescent="0.25">
      <c r="A7" s="57" t="s">
        <v>445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446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447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448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449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169280.51</v>
      </c>
    </row>
    <row r="12" spans="1:7" x14ac:dyDescent="0.25">
      <c r="A12" s="57" t="s">
        <v>450</v>
      </c>
      <c r="B12" s="74">
        <v>13462257.48</v>
      </c>
      <c r="C12" s="74">
        <v>84910355.829999998</v>
      </c>
      <c r="D12" s="74">
        <v>57455844.07</v>
      </c>
      <c r="E12" s="74">
        <v>7434259.4900000002</v>
      </c>
      <c r="F12" s="74">
        <v>6882856.2000000002</v>
      </c>
      <c r="G12" s="74">
        <v>11129596.869999999</v>
      </c>
    </row>
    <row r="13" spans="1:7" x14ac:dyDescent="0.25">
      <c r="A13" s="58" t="s">
        <v>451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452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453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454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1713839.06</v>
      </c>
    </row>
    <row r="17" spans="1:7" x14ac:dyDescent="0.25">
      <c r="A17" s="57" t="s">
        <v>455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89" t="s">
        <v>456</v>
      </c>
      <c r="B18" s="74">
        <v>0</v>
      </c>
      <c r="C18" s="74">
        <v>118186.77</v>
      </c>
      <c r="D18" s="74">
        <v>271142.38</v>
      </c>
      <c r="E18" s="74">
        <v>250104.6</v>
      </c>
      <c r="F18" s="74">
        <v>92425.86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493</v>
      </c>
      <c r="B20" s="116">
        <f>SUM(B21:B25)</f>
        <v>0</v>
      </c>
      <c r="C20" s="116">
        <f t="shared" ref="C20:G20" si="1">SUM(C21:C25)</f>
        <v>0</v>
      </c>
      <c r="D20" s="116">
        <f t="shared" si="1"/>
        <v>0</v>
      </c>
      <c r="E20" s="116">
        <f t="shared" si="1"/>
        <v>0</v>
      </c>
      <c r="F20" s="116">
        <f t="shared" si="1"/>
        <v>0</v>
      </c>
      <c r="G20" s="116">
        <f t="shared" si="1"/>
        <v>0</v>
      </c>
    </row>
    <row r="21" spans="1:7" x14ac:dyDescent="0.25">
      <c r="A21" s="57" t="s">
        <v>459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460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461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462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463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494</v>
      </c>
      <c r="B27" s="116">
        <f>SUM(B28)</f>
        <v>0</v>
      </c>
      <c r="C27" s="116">
        <f t="shared" ref="C27:G27" si="2">SUM(C28)</f>
        <v>0</v>
      </c>
      <c r="D27" s="116">
        <f t="shared" si="2"/>
        <v>0</v>
      </c>
      <c r="E27" s="116">
        <f t="shared" si="2"/>
        <v>0</v>
      </c>
      <c r="F27" s="116">
        <f t="shared" si="2"/>
        <v>0</v>
      </c>
      <c r="G27" s="116">
        <f t="shared" si="2"/>
        <v>0</v>
      </c>
    </row>
    <row r="28" spans="1:7" x14ac:dyDescent="0.25">
      <c r="A28" s="57" t="s">
        <v>286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5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495</v>
      </c>
      <c r="B30" s="116">
        <f>B20+B6+B27</f>
        <v>13462257.48</v>
      </c>
      <c r="C30" s="116">
        <f t="shared" ref="C30:G30" si="3">C20+C6+C27</f>
        <v>85028542.599999994</v>
      </c>
      <c r="D30" s="116">
        <f t="shared" si="3"/>
        <v>57726986.450000003</v>
      </c>
      <c r="E30" s="116">
        <f t="shared" si="3"/>
        <v>7684364.0899999999</v>
      </c>
      <c r="F30" s="116">
        <f t="shared" si="3"/>
        <v>6975282.0600000005</v>
      </c>
      <c r="G30" s="116">
        <f t="shared" si="3"/>
        <v>13012716.439999999</v>
      </c>
    </row>
    <row r="31" spans="1:7" ht="14.45" customHeight="1" x14ac:dyDescent="0.25">
      <c r="A31" s="45"/>
      <c r="B31" s="135"/>
      <c r="C31" s="135"/>
      <c r="D31" s="135"/>
      <c r="E31" s="135"/>
      <c r="F31" s="135"/>
      <c r="G31" s="135"/>
    </row>
    <row r="32" spans="1:7" x14ac:dyDescent="0.25">
      <c r="A32" s="138" t="s">
        <v>288</v>
      </c>
      <c r="B32" s="52"/>
      <c r="C32" s="52"/>
      <c r="D32" s="52"/>
      <c r="E32" s="52"/>
      <c r="F32" s="52"/>
      <c r="G32" s="52"/>
    </row>
    <row r="33" spans="1:7" ht="30" x14ac:dyDescent="0.25">
      <c r="A33" s="136" t="s">
        <v>467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</row>
    <row r="34" spans="1:7" ht="30" x14ac:dyDescent="0.25">
      <c r="A34" s="136" t="s">
        <v>290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</row>
    <row r="35" spans="1:7" x14ac:dyDescent="0.25">
      <c r="A35" s="52" t="s">
        <v>468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496</v>
      </c>
    </row>
    <row r="39" spans="1:7" x14ac:dyDescent="0.25">
      <c r="A39" t="s">
        <v>497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9" orientation="landscape" horizontalDpi="1200" verticalDpi="1200" r:id="rId1"/>
  <ignoredErrors>
    <ignoredError sqref="B6:G6 B19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view="pageBreakPreview" zoomScaleNormal="75" zoomScaleSheetLayoutView="100" workbookViewId="0">
      <selection activeCell="H26" sqref="H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82" t="s">
        <v>498</v>
      </c>
      <c r="B1" s="165"/>
      <c r="C1" s="165"/>
      <c r="D1" s="165"/>
      <c r="E1" s="165"/>
      <c r="F1" s="165"/>
      <c r="G1" s="166"/>
    </row>
    <row r="2" spans="1:7" x14ac:dyDescent="0.25">
      <c r="A2" s="167" t="str">
        <f>'Formato 1'!A2</f>
        <v>ACADEMIA METROPOLITANA DE SEGURIDAD PÚBLICA DE LEÓN, GUANAJUATO</v>
      </c>
      <c r="B2" s="168"/>
      <c r="C2" s="168"/>
      <c r="D2" s="168"/>
      <c r="E2" s="168"/>
      <c r="F2" s="168"/>
      <c r="G2" s="169"/>
    </row>
    <row r="3" spans="1:7" x14ac:dyDescent="0.25">
      <c r="A3" s="170" t="s">
        <v>499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33" t="s">
        <v>5</v>
      </c>
      <c r="B5" s="158" t="s">
        <v>486</v>
      </c>
      <c r="C5" s="157" t="s">
        <v>487</v>
      </c>
      <c r="D5" s="157" t="s">
        <v>488</v>
      </c>
      <c r="E5" s="157" t="s">
        <v>489</v>
      </c>
      <c r="F5" s="157" t="s">
        <v>490</v>
      </c>
      <c r="G5" s="157" t="s">
        <v>491</v>
      </c>
    </row>
    <row r="6" spans="1:7" ht="15.75" customHeight="1" x14ac:dyDescent="0.25">
      <c r="A6" s="26" t="s">
        <v>471</v>
      </c>
      <c r="B6" s="116">
        <f t="shared" ref="B6:G6" si="0">SUM(B7:B15)</f>
        <v>13387785.51</v>
      </c>
      <c r="C6" s="116">
        <f t="shared" si="0"/>
        <v>82904934.25</v>
      </c>
      <c r="D6" s="116">
        <f t="shared" si="0"/>
        <v>56726996.789999999</v>
      </c>
      <c r="E6" s="116">
        <f t="shared" si="0"/>
        <v>9735622.5300000012</v>
      </c>
      <c r="F6" s="116">
        <f t="shared" si="0"/>
        <v>9579364.2000000011</v>
      </c>
      <c r="G6" s="116">
        <f t="shared" si="0"/>
        <v>18042068.68</v>
      </c>
    </row>
    <row r="7" spans="1:7" x14ac:dyDescent="0.25">
      <c r="A7" s="57" t="s">
        <v>472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473</v>
      </c>
      <c r="B8" s="74">
        <v>2662293.6800000002</v>
      </c>
      <c r="C8" s="74">
        <v>3993462.5</v>
      </c>
      <c r="D8" s="74">
        <v>3387815.19</v>
      </c>
      <c r="E8" s="74">
        <v>3090168.77</v>
      </c>
      <c r="F8" s="74">
        <v>3993423.39</v>
      </c>
      <c r="G8" s="74">
        <v>6719119.4400000013</v>
      </c>
    </row>
    <row r="9" spans="1:7" x14ac:dyDescent="0.25">
      <c r="A9" s="57" t="s">
        <v>474</v>
      </c>
      <c r="B9" s="74">
        <v>10681337.140000001</v>
      </c>
      <c r="C9" s="74">
        <v>76532295.439999998</v>
      </c>
      <c r="D9" s="74">
        <v>52199876.289999999</v>
      </c>
      <c r="E9" s="74">
        <v>5222118.55</v>
      </c>
      <c r="F9" s="74">
        <v>5021207.09</v>
      </c>
      <c r="G9" s="74">
        <v>8354984.0200000005</v>
      </c>
    </row>
    <row r="10" spans="1:7" x14ac:dyDescent="0.25">
      <c r="A10" s="57" t="s">
        <v>475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476</v>
      </c>
      <c r="B11" s="74">
        <v>44154.69</v>
      </c>
      <c r="C11" s="74">
        <v>2379176.31</v>
      </c>
      <c r="D11" s="74">
        <v>1139305.31</v>
      </c>
      <c r="E11" s="74">
        <v>1423335.21</v>
      </c>
      <c r="F11" s="74">
        <v>564733.72</v>
      </c>
      <c r="G11" s="74">
        <v>2967965.2199999997</v>
      </c>
    </row>
    <row r="12" spans="1:7" x14ac:dyDescent="0.25">
      <c r="A12" s="57" t="s">
        <v>477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478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479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480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481</v>
      </c>
      <c r="B17" s="116">
        <f>SUM(B18:B26)</f>
        <v>0</v>
      </c>
      <c r="C17" s="116">
        <f t="shared" ref="C17:G17" si="1">SUM(C18:C26)</f>
        <v>0</v>
      </c>
      <c r="D17" s="116">
        <f t="shared" si="1"/>
        <v>0</v>
      </c>
      <c r="E17" s="116">
        <f t="shared" si="1"/>
        <v>0</v>
      </c>
      <c r="F17" s="116">
        <f t="shared" si="1"/>
        <v>0</v>
      </c>
      <c r="G17" s="116">
        <f t="shared" si="1"/>
        <v>0</v>
      </c>
    </row>
    <row r="18" spans="1:7" x14ac:dyDescent="0.25">
      <c r="A18" s="57" t="s">
        <v>472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473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474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475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476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477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478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5" t="s">
        <v>457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483</v>
      </c>
      <c r="B28" s="116">
        <f>B17+B6</f>
        <v>13387785.51</v>
      </c>
      <c r="C28" s="116">
        <f t="shared" ref="C28:G28" si="2">C17+C6</f>
        <v>82904934.25</v>
      </c>
      <c r="D28" s="116">
        <f t="shared" si="2"/>
        <v>56726996.789999999</v>
      </c>
      <c r="E28" s="116">
        <f t="shared" si="2"/>
        <v>9735622.5300000012</v>
      </c>
      <c r="F28" s="116">
        <f t="shared" si="2"/>
        <v>9579364.2000000011</v>
      </c>
      <c r="G28" s="116">
        <f t="shared" si="2"/>
        <v>18042068.68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496</v>
      </c>
    </row>
    <row r="32" spans="1:7" x14ac:dyDescent="0.25">
      <c r="A32" t="s">
        <v>497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9" orientation="landscape" horizontalDpi="1200" verticalDpi="1200" r:id="rId1"/>
  <ignoredErrors>
    <ignoredError sqref="B6:G6 B1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view="pageBreakPreview" zoomScaleNormal="75" zoomScaleSheetLayoutView="100" workbookViewId="0">
      <selection activeCell="A10" sqref="A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82" t="s">
        <v>500</v>
      </c>
      <c r="B1" s="165"/>
      <c r="C1" s="165"/>
      <c r="D1" s="165"/>
      <c r="E1" s="165"/>
      <c r="F1" s="165"/>
    </row>
    <row r="2" spans="1:6" x14ac:dyDescent="0.25">
      <c r="A2" s="167" t="str">
        <f>'Formato 1'!A2</f>
        <v>ACADEMIA METROPOLITANA DE SEGURIDAD PÚBLICA DE LEÓN, GUANAJUATO</v>
      </c>
      <c r="B2" s="168"/>
      <c r="C2" s="168"/>
      <c r="D2" s="168"/>
      <c r="E2" s="168"/>
      <c r="F2" s="169"/>
    </row>
    <row r="3" spans="1:6" x14ac:dyDescent="0.25">
      <c r="A3" s="170" t="s">
        <v>501</v>
      </c>
      <c r="B3" s="171"/>
      <c r="C3" s="171"/>
      <c r="D3" s="171"/>
      <c r="E3" s="171"/>
      <c r="F3" s="172"/>
    </row>
    <row r="4" spans="1:6" ht="30" x14ac:dyDescent="0.25">
      <c r="A4" s="133" t="s">
        <v>5</v>
      </c>
      <c r="B4" s="7" t="s">
        <v>502</v>
      </c>
      <c r="C4" s="33" t="s">
        <v>503</v>
      </c>
      <c r="D4" s="33" t="s">
        <v>504</v>
      </c>
      <c r="E4" s="33" t="s">
        <v>505</v>
      </c>
      <c r="F4" s="33" t="s">
        <v>506</v>
      </c>
    </row>
    <row r="5" spans="1:6" ht="15.75" customHeight="1" x14ac:dyDescent="0.25">
      <c r="A5" s="137" t="s">
        <v>507</v>
      </c>
      <c r="B5" s="142"/>
      <c r="C5" s="142"/>
      <c r="D5" s="142"/>
      <c r="E5" s="142"/>
      <c r="F5" s="142"/>
    </row>
    <row r="6" spans="1:6" ht="30" x14ac:dyDescent="0.25">
      <c r="A6" s="140" t="s">
        <v>508</v>
      </c>
      <c r="B6" s="139">
        <v>0</v>
      </c>
      <c r="C6" s="139">
        <v>0</v>
      </c>
      <c r="D6" s="139">
        <v>0</v>
      </c>
      <c r="E6" s="139">
        <v>0</v>
      </c>
      <c r="F6" s="139">
        <v>0</v>
      </c>
    </row>
    <row r="7" spans="1:6" ht="15.75" customHeight="1" x14ac:dyDescent="0.25">
      <c r="A7" s="140" t="s">
        <v>509</v>
      </c>
      <c r="B7" s="139">
        <v>0</v>
      </c>
      <c r="C7" s="139">
        <v>0</v>
      </c>
      <c r="D7" s="139">
        <v>0</v>
      </c>
      <c r="E7" s="139">
        <v>0</v>
      </c>
      <c r="F7" s="139">
        <v>0</v>
      </c>
    </row>
    <row r="8" spans="1:6" x14ac:dyDescent="0.25">
      <c r="A8" s="141"/>
      <c r="B8" s="139"/>
      <c r="C8" s="139"/>
      <c r="D8" s="139"/>
      <c r="E8" s="139"/>
      <c r="F8" s="139"/>
    </row>
    <row r="9" spans="1:6" x14ac:dyDescent="0.25">
      <c r="A9" s="146" t="s">
        <v>510</v>
      </c>
      <c r="B9" s="139"/>
      <c r="C9" s="139"/>
      <c r="D9" s="139"/>
      <c r="E9" s="139"/>
      <c r="F9" s="139"/>
    </row>
    <row r="10" spans="1:6" x14ac:dyDescent="0.25">
      <c r="A10" s="140" t="s">
        <v>511</v>
      </c>
      <c r="B10" s="149"/>
      <c r="C10" s="149"/>
      <c r="D10" s="149"/>
      <c r="E10" s="149"/>
      <c r="F10" s="149"/>
    </row>
    <row r="11" spans="1:6" x14ac:dyDescent="0.25">
      <c r="A11" s="66" t="s">
        <v>512</v>
      </c>
      <c r="B11" s="149">
        <v>0</v>
      </c>
      <c r="C11" s="149">
        <v>0</v>
      </c>
      <c r="D11" s="149">
        <v>0</v>
      </c>
      <c r="E11" s="149">
        <v>0</v>
      </c>
      <c r="F11" s="149">
        <v>0</v>
      </c>
    </row>
    <row r="12" spans="1:6" x14ac:dyDescent="0.25">
      <c r="A12" s="66" t="s">
        <v>513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</row>
    <row r="13" spans="1:6" x14ac:dyDescent="0.25">
      <c r="A13" s="66" t="s">
        <v>514</v>
      </c>
      <c r="B13" s="149">
        <v>0</v>
      </c>
      <c r="C13" s="149">
        <v>0</v>
      </c>
      <c r="D13" s="149">
        <v>0</v>
      </c>
      <c r="E13" s="149">
        <v>0</v>
      </c>
      <c r="F13" s="149">
        <v>0</v>
      </c>
    </row>
    <row r="14" spans="1:6" x14ac:dyDescent="0.25">
      <c r="A14" s="140" t="s">
        <v>515</v>
      </c>
      <c r="B14" s="149"/>
      <c r="C14" s="149"/>
      <c r="D14" s="149"/>
      <c r="E14" s="149"/>
      <c r="F14" s="149"/>
    </row>
    <row r="15" spans="1:6" x14ac:dyDescent="0.25">
      <c r="A15" s="66" t="s">
        <v>512</v>
      </c>
      <c r="B15" s="149">
        <v>0</v>
      </c>
      <c r="C15" s="149">
        <v>0</v>
      </c>
      <c r="D15" s="149">
        <v>0</v>
      </c>
      <c r="E15" s="149">
        <v>0</v>
      </c>
      <c r="F15" s="149">
        <v>0</v>
      </c>
    </row>
    <row r="16" spans="1:6" x14ac:dyDescent="0.25">
      <c r="A16" s="66" t="s">
        <v>513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</row>
    <row r="17" spans="1:6" x14ac:dyDescent="0.25">
      <c r="A17" s="66" t="s">
        <v>514</v>
      </c>
      <c r="B17" s="151">
        <v>0</v>
      </c>
      <c r="C17" s="151">
        <v>0</v>
      </c>
      <c r="D17" s="151">
        <v>0</v>
      </c>
      <c r="E17" s="151">
        <v>0</v>
      </c>
      <c r="F17" s="151">
        <v>0</v>
      </c>
    </row>
    <row r="18" spans="1:6" x14ac:dyDescent="0.25">
      <c r="A18" s="140" t="s">
        <v>516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</row>
    <row r="19" spans="1:6" x14ac:dyDescent="0.25">
      <c r="A19" s="140" t="s">
        <v>517</v>
      </c>
      <c r="B19" s="151">
        <v>0</v>
      </c>
      <c r="C19" s="151">
        <v>0</v>
      </c>
      <c r="D19" s="151">
        <v>0</v>
      </c>
      <c r="E19" s="151">
        <v>0</v>
      </c>
      <c r="F19" s="151">
        <v>0</v>
      </c>
    </row>
    <row r="20" spans="1:6" x14ac:dyDescent="0.25">
      <c r="A20" s="140" t="s">
        <v>518</v>
      </c>
      <c r="B20" s="152">
        <v>0</v>
      </c>
      <c r="C20" s="152">
        <v>0</v>
      </c>
      <c r="D20" s="152">
        <v>0</v>
      </c>
      <c r="E20" s="152">
        <v>0</v>
      </c>
      <c r="F20" s="152">
        <v>0</v>
      </c>
    </row>
    <row r="21" spans="1:6" x14ac:dyDescent="0.25">
      <c r="A21" s="140" t="s">
        <v>519</v>
      </c>
      <c r="B21" s="152">
        <v>0</v>
      </c>
      <c r="C21" s="152">
        <v>0</v>
      </c>
      <c r="D21" s="152">
        <v>0</v>
      </c>
      <c r="E21" s="152">
        <v>0</v>
      </c>
      <c r="F21" s="152">
        <v>0</v>
      </c>
    </row>
    <row r="22" spans="1:6" x14ac:dyDescent="0.25">
      <c r="A22" s="140" t="s">
        <v>520</v>
      </c>
      <c r="B22" s="152">
        <v>0</v>
      </c>
      <c r="C22" s="152">
        <v>0</v>
      </c>
      <c r="D22" s="152">
        <v>0</v>
      </c>
      <c r="E22" s="152">
        <v>0</v>
      </c>
      <c r="F22" s="152">
        <v>0</v>
      </c>
    </row>
    <row r="23" spans="1:6" x14ac:dyDescent="0.25">
      <c r="A23" s="140" t="s">
        <v>521</v>
      </c>
      <c r="B23" s="152">
        <v>0</v>
      </c>
      <c r="C23" s="152">
        <v>0</v>
      </c>
      <c r="D23" s="152">
        <v>0</v>
      </c>
      <c r="E23" s="152">
        <v>0</v>
      </c>
      <c r="F23" s="152">
        <v>0</v>
      </c>
    </row>
    <row r="24" spans="1:6" x14ac:dyDescent="0.25">
      <c r="A24" s="140" t="s">
        <v>522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</row>
    <row r="25" spans="1:6" x14ac:dyDescent="0.25">
      <c r="A25" s="140" t="s">
        <v>523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</row>
    <row r="26" spans="1:6" x14ac:dyDescent="0.25">
      <c r="A26" s="141"/>
      <c r="B26" s="145"/>
      <c r="C26" s="145"/>
      <c r="D26" s="145"/>
      <c r="E26" s="145"/>
      <c r="F26" s="145"/>
    </row>
    <row r="27" spans="1:6" ht="14.45" customHeight="1" x14ac:dyDescent="0.25">
      <c r="A27" s="146" t="s">
        <v>524</v>
      </c>
      <c r="B27" s="143"/>
      <c r="C27" s="143"/>
      <c r="D27" s="143"/>
      <c r="E27" s="143"/>
      <c r="F27" s="143"/>
    </row>
    <row r="28" spans="1:6" x14ac:dyDescent="0.25">
      <c r="A28" s="140" t="s">
        <v>525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</row>
    <row r="29" spans="1:6" x14ac:dyDescent="0.25">
      <c r="A29" s="136"/>
      <c r="B29" s="52"/>
      <c r="C29" s="52"/>
      <c r="D29" s="52"/>
      <c r="E29" s="52"/>
      <c r="F29" s="52"/>
    </row>
    <row r="30" spans="1:6" x14ac:dyDescent="0.25">
      <c r="A30" s="147" t="s">
        <v>526</v>
      </c>
      <c r="B30" s="52"/>
      <c r="C30" s="52"/>
      <c r="D30" s="52"/>
      <c r="E30" s="52"/>
      <c r="F30" s="52"/>
    </row>
    <row r="31" spans="1:6" x14ac:dyDescent="0.25">
      <c r="A31" s="148" t="s">
        <v>511</v>
      </c>
      <c r="B31" s="88">
        <v>0</v>
      </c>
      <c r="C31" s="88">
        <v>0</v>
      </c>
      <c r="D31" s="88">
        <v>0</v>
      </c>
      <c r="E31" s="88">
        <v>0</v>
      </c>
      <c r="F31" s="88">
        <v>0</v>
      </c>
    </row>
    <row r="32" spans="1:6" x14ac:dyDescent="0.25">
      <c r="A32" s="148" t="s">
        <v>515</v>
      </c>
      <c r="B32" s="88">
        <v>0</v>
      </c>
      <c r="C32" s="88">
        <v>0</v>
      </c>
      <c r="D32" s="88">
        <v>0</v>
      </c>
      <c r="E32" s="88">
        <v>0</v>
      </c>
      <c r="F32" s="88">
        <v>0</v>
      </c>
    </row>
    <row r="33" spans="1:6" x14ac:dyDescent="0.25">
      <c r="A33" s="148" t="s">
        <v>527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</row>
    <row r="34" spans="1:6" x14ac:dyDescent="0.25">
      <c r="A34" s="136"/>
      <c r="B34" s="52"/>
      <c r="C34" s="52"/>
      <c r="D34" s="52"/>
      <c r="E34" s="52"/>
      <c r="F34" s="52"/>
    </row>
    <row r="35" spans="1:6" x14ac:dyDescent="0.25">
      <c r="A35" s="147" t="s">
        <v>528</v>
      </c>
      <c r="B35" s="52"/>
      <c r="C35" s="52"/>
      <c r="D35" s="52"/>
      <c r="E35" s="52"/>
      <c r="F35" s="52"/>
    </row>
    <row r="36" spans="1:6" x14ac:dyDescent="0.25">
      <c r="A36" s="148" t="s">
        <v>529</v>
      </c>
      <c r="B36" s="52">
        <v>0</v>
      </c>
      <c r="C36" s="52">
        <v>0</v>
      </c>
      <c r="D36" s="52">
        <v>0</v>
      </c>
      <c r="E36" s="52">
        <v>0</v>
      </c>
      <c r="F36" s="52">
        <v>0</v>
      </c>
    </row>
    <row r="37" spans="1:6" x14ac:dyDescent="0.25">
      <c r="A37" s="148" t="s">
        <v>530</v>
      </c>
      <c r="B37" s="52">
        <v>0</v>
      </c>
      <c r="C37" s="52">
        <v>0</v>
      </c>
      <c r="D37" s="52">
        <v>0</v>
      </c>
      <c r="E37" s="52">
        <v>0</v>
      </c>
      <c r="F37" s="52">
        <v>0</v>
      </c>
    </row>
    <row r="38" spans="1:6" x14ac:dyDescent="0.25">
      <c r="A38" s="148" t="s">
        <v>531</v>
      </c>
      <c r="B38" s="52">
        <v>0</v>
      </c>
      <c r="C38" s="52">
        <v>0</v>
      </c>
      <c r="D38" s="52">
        <v>0</v>
      </c>
      <c r="E38" s="52">
        <v>0</v>
      </c>
      <c r="F38" s="52">
        <v>0</v>
      </c>
    </row>
    <row r="39" spans="1:6" x14ac:dyDescent="0.25">
      <c r="A39" s="136"/>
      <c r="B39" s="52"/>
      <c r="C39" s="52"/>
      <c r="D39" s="52"/>
      <c r="E39" s="52"/>
      <c r="F39" s="52"/>
    </row>
    <row r="40" spans="1:6" x14ac:dyDescent="0.25">
      <c r="A40" s="147" t="s">
        <v>532</v>
      </c>
      <c r="B40" s="52"/>
      <c r="C40" s="52"/>
      <c r="D40" s="52"/>
      <c r="E40" s="52"/>
      <c r="F40" s="52"/>
    </row>
    <row r="41" spans="1:6" x14ac:dyDescent="0.25">
      <c r="A41" s="136"/>
      <c r="B41" s="52"/>
      <c r="C41" s="52"/>
      <c r="D41" s="52"/>
      <c r="E41" s="52"/>
      <c r="F41" s="52"/>
    </row>
    <row r="42" spans="1:6" x14ac:dyDescent="0.25">
      <c r="A42" s="147" t="s">
        <v>533</v>
      </c>
      <c r="B42" s="52"/>
      <c r="C42" s="52"/>
      <c r="D42" s="52"/>
      <c r="E42" s="52"/>
      <c r="F42" s="52"/>
    </row>
    <row r="43" spans="1:6" x14ac:dyDescent="0.25">
      <c r="A43" s="148" t="s">
        <v>534</v>
      </c>
      <c r="B43" s="88">
        <v>0</v>
      </c>
      <c r="C43" s="88">
        <v>0</v>
      </c>
      <c r="D43" s="88">
        <v>0</v>
      </c>
      <c r="E43" s="88">
        <v>0</v>
      </c>
      <c r="F43" s="88">
        <v>0</v>
      </c>
    </row>
    <row r="44" spans="1:6" x14ac:dyDescent="0.25">
      <c r="A44" s="148" t="s">
        <v>535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</row>
    <row r="45" spans="1:6" x14ac:dyDescent="0.25">
      <c r="A45" s="148" t="s">
        <v>536</v>
      </c>
      <c r="B45" s="88">
        <v>0</v>
      </c>
      <c r="C45" s="88">
        <v>0</v>
      </c>
      <c r="D45" s="88">
        <v>0</v>
      </c>
      <c r="E45" s="88">
        <v>0</v>
      </c>
      <c r="F45" s="88">
        <v>0</v>
      </c>
    </row>
    <row r="46" spans="1:6" x14ac:dyDescent="0.25">
      <c r="A46" s="136"/>
      <c r="B46" s="52"/>
      <c r="C46" s="52"/>
      <c r="D46" s="52"/>
      <c r="E46" s="52"/>
      <c r="F46" s="52"/>
    </row>
    <row r="47" spans="1:6" ht="30" x14ac:dyDescent="0.25">
      <c r="A47" s="147" t="s">
        <v>537</v>
      </c>
      <c r="B47" s="52"/>
      <c r="C47" s="52"/>
      <c r="D47" s="52"/>
      <c r="E47" s="52"/>
      <c r="F47" s="52"/>
    </row>
    <row r="48" spans="1:6" x14ac:dyDescent="0.25">
      <c r="A48" s="148" t="s">
        <v>535</v>
      </c>
      <c r="B48" s="88">
        <v>0</v>
      </c>
      <c r="C48" s="88">
        <v>0</v>
      </c>
      <c r="D48" s="88">
        <v>0</v>
      </c>
      <c r="E48" s="88">
        <v>0</v>
      </c>
      <c r="F48" s="88">
        <v>0</v>
      </c>
    </row>
    <row r="49" spans="1:6" x14ac:dyDescent="0.25">
      <c r="A49" s="148" t="s">
        <v>536</v>
      </c>
      <c r="B49" s="88">
        <v>0</v>
      </c>
      <c r="C49" s="88">
        <v>0</v>
      </c>
      <c r="D49" s="88">
        <v>0</v>
      </c>
      <c r="E49" s="88">
        <v>0</v>
      </c>
      <c r="F49" s="88">
        <v>0</v>
      </c>
    </row>
    <row r="50" spans="1:6" x14ac:dyDescent="0.25">
      <c r="A50" s="136"/>
      <c r="B50" s="52"/>
      <c r="C50" s="52"/>
      <c r="D50" s="52"/>
      <c r="E50" s="52"/>
      <c r="F50" s="52"/>
    </row>
    <row r="51" spans="1:6" x14ac:dyDescent="0.25">
      <c r="A51" s="147" t="s">
        <v>538</v>
      </c>
      <c r="B51" s="52"/>
      <c r="C51" s="52"/>
      <c r="D51" s="52"/>
      <c r="E51" s="52"/>
      <c r="F51" s="52"/>
    </row>
    <row r="52" spans="1:6" x14ac:dyDescent="0.25">
      <c r="A52" s="148" t="s">
        <v>535</v>
      </c>
      <c r="B52" s="88">
        <v>0</v>
      </c>
      <c r="C52" s="88">
        <v>0</v>
      </c>
      <c r="D52" s="88">
        <v>0</v>
      </c>
      <c r="E52" s="88">
        <v>0</v>
      </c>
      <c r="F52" s="88">
        <v>0</v>
      </c>
    </row>
    <row r="53" spans="1:6" x14ac:dyDescent="0.25">
      <c r="A53" s="148" t="s">
        <v>536</v>
      </c>
      <c r="B53" s="88">
        <v>0</v>
      </c>
      <c r="C53" s="88">
        <v>0</v>
      </c>
      <c r="D53" s="88">
        <v>0</v>
      </c>
      <c r="E53" s="88">
        <v>0</v>
      </c>
      <c r="F53" s="88">
        <v>0</v>
      </c>
    </row>
    <row r="54" spans="1:6" x14ac:dyDescent="0.25">
      <c r="A54" s="148" t="s">
        <v>539</v>
      </c>
      <c r="B54" s="88">
        <v>0</v>
      </c>
      <c r="C54" s="88">
        <v>0</v>
      </c>
      <c r="D54" s="88">
        <v>0</v>
      </c>
      <c r="E54" s="88">
        <v>0</v>
      </c>
      <c r="F54" s="88">
        <v>0</v>
      </c>
    </row>
    <row r="55" spans="1:6" x14ac:dyDescent="0.25">
      <c r="A55" s="136"/>
      <c r="B55" s="52"/>
      <c r="C55" s="52"/>
      <c r="D55" s="52"/>
      <c r="E55" s="52"/>
      <c r="F55" s="52"/>
    </row>
    <row r="56" spans="1:6" x14ac:dyDescent="0.25">
      <c r="A56" s="147" t="s">
        <v>540</v>
      </c>
      <c r="B56" s="52"/>
      <c r="C56" s="52"/>
      <c r="D56" s="52"/>
      <c r="E56" s="52"/>
      <c r="F56" s="52"/>
    </row>
    <row r="57" spans="1:6" x14ac:dyDescent="0.25">
      <c r="A57" s="148" t="s">
        <v>535</v>
      </c>
      <c r="B57" s="88">
        <v>0</v>
      </c>
      <c r="C57" s="88">
        <v>0</v>
      </c>
      <c r="D57" s="88">
        <v>0</v>
      </c>
      <c r="E57" s="88">
        <v>0</v>
      </c>
      <c r="F57" s="88">
        <v>0</v>
      </c>
    </row>
    <row r="58" spans="1:6" x14ac:dyDescent="0.25">
      <c r="A58" s="148" t="s">
        <v>536</v>
      </c>
      <c r="B58" s="88">
        <v>0</v>
      </c>
      <c r="C58" s="88">
        <v>0</v>
      </c>
      <c r="D58" s="88">
        <v>0</v>
      </c>
      <c r="E58" s="88">
        <v>0</v>
      </c>
      <c r="F58" s="88">
        <v>0</v>
      </c>
    </row>
    <row r="59" spans="1:6" x14ac:dyDescent="0.25">
      <c r="A59" s="136"/>
      <c r="B59" s="52"/>
      <c r="C59" s="52"/>
      <c r="D59" s="52"/>
      <c r="E59" s="52"/>
      <c r="F59" s="52"/>
    </row>
    <row r="60" spans="1:6" x14ac:dyDescent="0.25">
      <c r="A60" s="147" t="s">
        <v>541</v>
      </c>
      <c r="B60" s="52"/>
      <c r="C60" s="52"/>
      <c r="D60" s="52"/>
      <c r="E60" s="52"/>
      <c r="F60" s="52"/>
    </row>
    <row r="61" spans="1:6" x14ac:dyDescent="0.25">
      <c r="A61" s="148" t="s">
        <v>542</v>
      </c>
      <c r="B61" s="135">
        <v>0</v>
      </c>
      <c r="C61" s="135">
        <v>0</v>
      </c>
      <c r="D61" s="135">
        <v>0</v>
      </c>
      <c r="E61" s="135">
        <v>0</v>
      </c>
      <c r="F61" s="135">
        <v>0</v>
      </c>
    </row>
    <row r="62" spans="1:6" x14ac:dyDescent="0.25">
      <c r="A62" s="148" t="s">
        <v>543</v>
      </c>
      <c r="B62" s="153">
        <v>0</v>
      </c>
      <c r="C62" s="153">
        <v>0</v>
      </c>
      <c r="D62" s="153">
        <v>0</v>
      </c>
      <c r="E62" s="153">
        <v>0</v>
      </c>
      <c r="F62" s="153">
        <v>0</v>
      </c>
    </row>
    <row r="63" spans="1:6" x14ac:dyDescent="0.25">
      <c r="A63" s="136"/>
      <c r="B63" s="135"/>
      <c r="C63" s="135"/>
      <c r="D63" s="135"/>
      <c r="E63" s="135"/>
      <c r="F63" s="135"/>
    </row>
    <row r="64" spans="1:6" x14ac:dyDescent="0.25">
      <c r="A64" s="147" t="s">
        <v>544</v>
      </c>
      <c r="B64" s="135"/>
      <c r="C64" s="135"/>
      <c r="D64" s="135"/>
      <c r="E64" s="135"/>
      <c r="F64" s="135"/>
    </row>
    <row r="65" spans="1:6" x14ac:dyDescent="0.25">
      <c r="A65" s="148" t="s">
        <v>545</v>
      </c>
      <c r="B65" s="135">
        <v>0</v>
      </c>
      <c r="C65" s="135">
        <v>0</v>
      </c>
      <c r="D65" s="135">
        <v>0</v>
      </c>
      <c r="E65" s="135">
        <v>0</v>
      </c>
      <c r="F65" s="135">
        <v>0</v>
      </c>
    </row>
    <row r="66" spans="1:6" x14ac:dyDescent="0.25">
      <c r="A66" s="148" t="s">
        <v>546</v>
      </c>
      <c r="B66" s="136">
        <v>0</v>
      </c>
      <c r="C66" s="52">
        <v>0</v>
      </c>
      <c r="D66" s="136">
        <v>0</v>
      </c>
      <c r="E66" s="136">
        <v>0</v>
      </c>
      <c r="F66" s="136">
        <v>0</v>
      </c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90" t="s">
        <v>441</v>
      </c>
      <c r="B1" s="190"/>
      <c r="C1" s="190"/>
      <c r="D1" s="190"/>
      <c r="E1" s="190"/>
      <c r="F1" s="190"/>
      <c r="G1" s="190"/>
    </row>
    <row r="2" spans="1:7" x14ac:dyDescent="0.25">
      <c r="A2" s="122" t="str">
        <f>'Formato 1'!A2</f>
        <v>ACADEMIA METROPOLITANA DE SEGURIDAD PÚBLICA DE LEÓN, GUANAJUATO</v>
      </c>
      <c r="B2" s="123"/>
      <c r="C2" s="123"/>
      <c r="D2" s="123"/>
      <c r="E2" s="123"/>
      <c r="F2" s="123"/>
      <c r="G2" s="124"/>
    </row>
    <row r="3" spans="1:7" x14ac:dyDescent="0.25">
      <c r="A3" s="125" t="s">
        <v>442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443</v>
      </c>
      <c r="B5" s="126"/>
      <c r="C5" s="126"/>
      <c r="D5" s="126"/>
      <c r="E5" s="126"/>
      <c r="F5" s="126"/>
      <c r="G5" s="127"/>
    </row>
    <row r="6" spans="1:7" x14ac:dyDescent="0.25">
      <c r="A6" s="188" t="s">
        <v>547</v>
      </c>
      <c r="B6" s="36">
        <v>2022</v>
      </c>
      <c r="C6" s="188">
        <f>+B6+1</f>
        <v>2023</v>
      </c>
      <c r="D6" s="188">
        <f>+C6+1</f>
        <v>2024</v>
      </c>
      <c r="E6" s="188">
        <f>+D6+1</f>
        <v>2025</v>
      </c>
      <c r="F6" s="188">
        <f>+E6+1</f>
        <v>2026</v>
      </c>
      <c r="G6" s="188">
        <f>+F6+1</f>
        <v>2027</v>
      </c>
    </row>
    <row r="7" spans="1:7" ht="83.25" customHeight="1" x14ac:dyDescent="0.25">
      <c r="A7" s="189"/>
      <c r="B7" s="69" t="s">
        <v>548</v>
      </c>
      <c r="C7" s="189"/>
      <c r="D7" s="189"/>
      <c r="E7" s="189"/>
      <c r="F7" s="189"/>
      <c r="G7" s="189"/>
    </row>
    <row r="8" spans="1:7" ht="30" x14ac:dyDescent="0.25">
      <c r="A8" s="70" t="s">
        <v>492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549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550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551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552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257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553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493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554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555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556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494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286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557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288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290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558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1" t="s">
        <v>469</v>
      </c>
      <c r="B1" s="191"/>
      <c r="C1" s="191"/>
      <c r="D1" s="191"/>
      <c r="E1" s="191"/>
      <c r="F1" s="191"/>
      <c r="G1" s="191"/>
    </row>
    <row r="2" spans="1:7" x14ac:dyDescent="0.25">
      <c r="A2" s="122" t="str">
        <f>'Formato 1'!A2</f>
        <v>ACADEMIA METROPOLITANA DE SEGURIDAD PÚBLICA DE LEÓN, GUANAJUATO</v>
      </c>
      <c r="B2" s="123"/>
      <c r="C2" s="123"/>
      <c r="D2" s="123"/>
      <c r="E2" s="123"/>
      <c r="F2" s="123"/>
      <c r="G2" s="124"/>
    </row>
    <row r="3" spans="1:7" x14ac:dyDescent="0.25">
      <c r="A3" s="110" t="s">
        <v>470</v>
      </c>
      <c r="B3" s="111"/>
      <c r="C3" s="111"/>
      <c r="D3" s="111"/>
      <c r="E3" s="111"/>
      <c r="F3" s="111"/>
      <c r="G3" s="112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110" t="s">
        <v>443</v>
      </c>
      <c r="B5" s="111"/>
      <c r="C5" s="111"/>
      <c r="D5" s="111"/>
      <c r="E5" s="111"/>
      <c r="F5" s="111"/>
      <c r="G5" s="112"/>
    </row>
    <row r="6" spans="1:7" x14ac:dyDescent="0.25">
      <c r="A6" s="192" t="s">
        <v>559</v>
      </c>
      <c r="B6" s="36">
        <v>2022</v>
      </c>
      <c r="C6" s="188">
        <f>+B6+1</f>
        <v>2023</v>
      </c>
      <c r="D6" s="188">
        <f>+C6+1</f>
        <v>2024</v>
      </c>
      <c r="E6" s="188">
        <f>+D6+1</f>
        <v>2025</v>
      </c>
      <c r="F6" s="188">
        <f>+E6+1</f>
        <v>2026</v>
      </c>
      <c r="G6" s="188">
        <f>+F6+1</f>
        <v>2027</v>
      </c>
    </row>
    <row r="7" spans="1:7" ht="57.75" customHeight="1" x14ac:dyDescent="0.25">
      <c r="A7" s="193"/>
      <c r="B7" s="37" t="s">
        <v>548</v>
      </c>
      <c r="C7" s="189"/>
      <c r="D7" s="189"/>
      <c r="E7" s="189"/>
      <c r="F7" s="189"/>
      <c r="G7" s="189"/>
    </row>
    <row r="8" spans="1:7" x14ac:dyDescent="0.25">
      <c r="A8" s="26" t="s">
        <v>471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560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561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474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562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5"/>
      <c r="C18" s="45"/>
      <c r="D18" s="45"/>
      <c r="E18" s="45"/>
      <c r="F18" s="45"/>
      <c r="G18" s="45"/>
    </row>
    <row r="19" spans="1:7" x14ac:dyDescent="0.25">
      <c r="A19" s="3" t="s">
        <v>481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560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561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562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1" t="s">
        <v>484</v>
      </c>
      <c r="B1" s="191"/>
      <c r="C1" s="191"/>
      <c r="D1" s="191"/>
      <c r="E1" s="191"/>
      <c r="F1" s="191"/>
      <c r="G1" s="191"/>
    </row>
    <row r="2" spans="1:7" x14ac:dyDescent="0.25">
      <c r="A2" s="122" t="str">
        <f>'Formato 1'!A2</f>
        <v>ACADEMIA METROPOLITANA DE SEGURIDAD PÚBLICA DE LEÓN, GUANAJUATO</v>
      </c>
      <c r="B2" s="123"/>
      <c r="C2" s="123"/>
      <c r="D2" s="123"/>
      <c r="E2" s="123"/>
      <c r="F2" s="123"/>
      <c r="G2" s="124"/>
    </row>
    <row r="3" spans="1:7" x14ac:dyDescent="0.25">
      <c r="A3" s="110" t="s">
        <v>485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95" t="s">
        <v>547</v>
      </c>
      <c r="B5" s="196">
        <v>2017</v>
      </c>
      <c r="C5" s="196">
        <f>+B5+1</f>
        <v>2018</v>
      </c>
      <c r="D5" s="196">
        <f>+C5+1</f>
        <v>2019</v>
      </c>
      <c r="E5" s="196">
        <f>+D5+1</f>
        <v>2020</v>
      </c>
      <c r="F5" s="196">
        <f>+E5+1</f>
        <v>2021</v>
      </c>
      <c r="G5" s="36">
        <f>+F5+1</f>
        <v>2022</v>
      </c>
    </row>
    <row r="6" spans="1:7" ht="32.25" x14ac:dyDescent="0.25">
      <c r="A6" s="181"/>
      <c r="B6" s="197"/>
      <c r="C6" s="197"/>
      <c r="D6" s="197"/>
      <c r="E6" s="197"/>
      <c r="F6" s="197"/>
      <c r="G6" s="37" t="s">
        <v>563</v>
      </c>
    </row>
    <row r="7" spans="1:7" x14ac:dyDescent="0.25">
      <c r="A7" s="61" t="s">
        <v>492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564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565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447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448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567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568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454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569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493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571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572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573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5"/>
      <c r="B27" s="59"/>
      <c r="C27" s="59"/>
      <c r="D27" s="59"/>
      <c r="E27" s="59"/>
      <c r="F27" s="59"/>
      <c r="G27" s="59"/>
    </row>
    <row r="28" spans="1:7" x14ac:dyDescent="0.25">
      <c r="A28" s="3" t="s">
        <v>494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286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5"/>
      <c r="B30" s="59"/>
      <c r="C30" s="59"/>
      <c r="D30" s="59"/>
      <c r="E30" s="59"/>
      <c r="F30" s="59"/>
      <c r="G30" s="59"/>
    </row>
    <row r="31" spans="1:7" x14ac:dyDescent="0.25">
      <c r="A31" s="3" t="s">
        <v>495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59"/>
      <c r="C32" s="59"/>
      <c r="D32" s="59"/>
      <c r="E32" s="59"/>
      <c r="F32" s="59"/>
      <c r="G32" s="59"/>
    </row>
    <row r="33" spans="1:7" x14ac:dyDescent="0.25">
      <c r="A33" s="3" t="s">
        <v>288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467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574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94" t="s">
        <v>575</v>
      </c>
      <c r="B39" s="194"/>
      <c r="C39" s="194"/>
      <c r="D39" s="194"/>
      <c r="E39" s="194"/>
      <c r="F39" s="194"/>
      <c r="G39" s="194"/>
    </row>
    <row r="40" spans="1:7" x14ac:dyDescent="0.25">
      <c r="A40" s="194" t="s">
        <v>576</v>
      </c>
      <c r="B40" s="194"/>
      <c r="C40" s="194"/>
      <c r="D40" s="194"/>
      <c r="E40" s="194"/>
      <c r="F40" s="194"/>
      <c r="G40" s="19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1" t="s">
        <v>498</v>
      </c>
      <c r="B1" s="191"/>
      <c r="C1" s="191"/>
      <c r="D1" s="191"/>
      <c r="E1" s="191"/>
      <c r="F1" s="191"/>
      <c r="G1" s="191"/>
    </row>
    <row r="2" spans="1:7" x14ac:dyDescent="0.25">
      <c r="A2" s="122" t="str">
        <f>'Formato 1'!A2</f>
        <v>ACADEMIA METROPOLITANA DE SEGURIDAD PÚBLICA DE LEÓN, GUANAJUATO</v>
      </c>
      <c r="B2" s="123"/>
      <c r="C2" s="123"/>
      <c r="D2" s="123"/>
      <c r="E2" s="123"/>
      <c r="F2" s="123"/>
      <c r="G2" s="124"/>
    </row>
    <row r="3" spans="1:7" x14ac:dyDescent="0.25">
      <c r="A3" s="110" t="s">
        <v>499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98" t="s">
        <v>559</v>
      </c>
      <c r="B5" s="196">
        <v>2017</v>
      </c>
      <c r="C5" s="196">
        <f>+B5+1</f>
        <v>2018</v>
      </c>
      <c r="D5" s="196">
        <f>+C5+1</f>
        <v>2019</v>
      </c>
      <c r="E5" s="196">
        <f>+D5+1</f>
        <v>2020</v>
      </c>
      <c r="F5" s="196">
        <f>+E5+1</f>
        <v>2021</v>
      </c>
      <c r="G5" s="36">
        <v>2022</v>
      </c>
    </row>
    <row r="6" spans="1:7" ht="48.75" customHeight="1" x14ac:dyDescent="0.25">
      <c r="A6" s="199"/>
      <c r="B6" s="197"/>
      <c r="C6" s="197"/>
      <c r="D6" s="197"/>
      <c r="E6" s="197"/>
      <c r="F6" s="197"/>
      <c r="G6" s="37" t="s">
        <v>577</v>
      </c>
    </row>
    <row r="7" spans="1:7" x14ac:dyDescent="0.25">
      <c r="A7" s="26" t="s">
        <v>471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560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561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475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562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562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578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94" t="s">
        <v>575</v>
      </c>
      <c r="B32" s="194"/>
      <c r="C32" s="194"/>
      <c r="D32" s="194"/>
      <c r="E32" s="194"/>
      <c r="F32" s="194"/>
      <c r="G32" s="194"/>
    </row>
    <row r="33" spans="1:7" x14ac:dyDescent="0.25">
      <c r="A33" s="194" t="s">
        <v>576</v>
      </c>
      <c r="B33" s="194"/>
      <c r="C33" s="194"/>
      <c r="D33" s="194"/>
      <c r="E33" s="194"/>
      <c r="F33" s="194"/>
      <c r="G33" s="19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00" t="s">
        <v>500</v>
      </c>
      <c r="B1" s="200"/>
      <c r="C1" s="200"/>
      <c r="D1" s="200"/>
      <c r="E1" s="200"/>
      <c r="F1" s="200"/>
    </row>
    <row r="2" spans="1:6" ht="20.100000000000001" customHeight="1" x14ac:dyDescent="0.25">
      <c r="A2" s="107" t="str">
        <f>'Formato 1'!A2</f>
        <v>ACADEMIA METROPOLITANA DE SEGURIDAD PÚBLICA DE LEÓN, GUANAJUATO</v>
      </c>
      <c r="B2" s="128"/>
      <c r="C2" s="128"/>
      <c r="D2" s="128"/>
      <c r="E2" s="128"/>
      <c r="F2" s="129"/>
    </row>
    <row r="3" spans="1:6" ht="29.25" customHeight="1" x14ac:dyDescent="0.25">
      <c r="A3" s="130" t="s">
        <v>501</v>
      </c>
      <c r="B3" s="131"/>
      <c r="C3" s="131"/>
      <c r="D3" s="131"/>
      <c r="E3" s="131"/>
      <c r="F3" s="132"/>
    </row>
    <row r="4" spans="1:6" ht="35.25" customHeight="1" x14ac:dyDescent="0.25">
      <c r="A4" s="118"/>
      <c r="B4" s="118" t="s">
        <v>502</v>
      </c>
      <c r="C4" s="118" t="s">
        <v>503</v>
      </c>
      <c r="D4" s="118" t="s">
        <v>504</v>
      </c>
      <c r="E4" s="118" t="s">
        <v>505</v>
      </c>
      <c r="F4" s="118" t="s">
        <v>506</v>
      </c>
    </row>
    <row r="5" spans="1:6" ht="12.75" customHeight="1" x14ac:dyDescent="0.25">
      <c r="A5" s="18" t="s">
        <v>507</v>
      </c>
      <c r="B5" s="52"/>
      <c r="C5" s="52"/>
      <c r="D5" s="52"/>
      <c r="E5" s="52"/>
      <c r="F5" s="52"/>
    </row>
    <row r="6" spans="1:6" ht="30" x14ac:dyDescent="0.25">
      <c r="A6" s="58" t="s">
        <v>508</v>
      </c>
      <c r="B6" s="59"/>
      <c r="C6" s="59"/>
      <c r="D6" s="59"/>
      <c r="E6" s="59"/>
      <c r="F6" s="59"/>
    </row>
    <row r="7" spans="1:6" ht="15" x14ac:dyDescent="0.25">
      <c r="A7" s="58" t="s">
        <v>509</v>
      </c>
      <c r="B7" s="59"/>
      <c r="C7" s="59"/>
      <c r="D7" s="59"/>
      <c r="E7" s="59"/>
      <c r="F7" s="59"/>
    </row>
    <row r="8" spans="1:6" ht="15" x14ac:dyDescent="0.25">
      <c r="A8" s="66"/>
      <c r="B8" s="45"/>
      <c r="C8" s="45"/>
      <c r="D8" s="45"/>
      <c r="E8" s="45"/>
      <c r="F8" s="45"/>
    </row>
    <row r="9" spans="1:6" ht="15" x14ac:dyDescent="0.25">
      <c r="A9" s="18" t="s">
        <v>510</v>
      </c>
      <c r="B9" s="45"/>
      <c r="C9" s="45"/>
      <c r="D9" s="45"/>
      <c r="E9" s="45"/>
      <c r="F9" s="45"/>
    </row>
    <row r="10" spans="1:6" ht="15" x14ac:dyDescent="0.25">
      <c r="A10" s="58" t="s">
        <v>511</v>
      </c>
      <c r="B10" s="59"/>
      <c r="C10" s="59"/>
      <c r="D10" s="59"/>
      <c r="E10" s="59"/>
      <c r="F10" s="59"/>
    </row>
    <row r="11" spans="1:6" ht="15" x14ac:dyDescent="0.25">
      <c r="A11" s="79" t="s">
        <v>512</v>
      </c>
      <c r="B11" s="59"/>
      <c r="C11" s="59"/>
      <c r="D11" s="59"/>
      <c r="E11" s="59"/>
      <c r="F11" s="59"/>
    </row>
    <row r="12" spans="1:6" ht="15" x14ac:dyDescent="0.25">
      <c r="A12" s="79" t="s">
        <v>513</v>
      </c>
      <c r="B12" s="59"/>
      <c r="C12" s="59"/>
      <c r="D12" s="59"/>
      <c r="E12" s="59"/>
      <c r="F12" s="59"/>
    </row>
    <row r="13" spans="1:6" ht="15" x14ac:dyDescent="0.25">
      <c r="A13" s="79" t="s">
        <v>514</v>
      </c>
      <c r="B13" s="59"/>
      <c r="C13" s="59"/>
      <c r="D13" s="59"/>
      <c r="E13" s="59"/>
      <c r="F13" s="59"/>
    </row>
    <row r="14" spans="1:6" ht="15" x14ac:dyDescent="0.25">
      <c r="A14" s="58" t="s">
        <v>515</v>
      </c>
      <c r="B14" s="59"/>
      <c r="C14" s="59"/>
      <c r="D14" s="59"/>
      <c r="E14" s="59"/>
      <c r="F14" s="59"/>
    </row>
    <row r="15" spans="1:6" ht="15" x14ac:dyDescent="0.25">
      <c r="A15" s="79" t="s">
        <v>512</v>
      </c>
      <c r="B15" s="59"/>
      <c r="C15" s="59"/>
      <c r="D15" s="59"/>
      <c r="E15" s="59"/>
      <c r="F15" s="59"/>
    </row>
    <row r="16" spans="1:6" ht="15" x14ac:dyDescent="0.25">
      <c r="A16" s="79" t="s">
        <v>513</v>
      </c>
      <c r="B16" s="59"/>
      <c r="C16" s="59"/>
      <c r="D16" s="59"/>
      <c r="E16" s="59"/>
      <c r="F16" s="59"/>
    </row>
    <row r="17" spans="1:6" ht="15" x14ac:dyDescent="0.25">
      <c r="A17" s="79" t="s">
        <v>514</v>
      </c>
      <c r="B17" s="59"/>
      <c r="C17" s="59"/>
      <c r="D17" s="59"/>
      <c r="E17" s="59"/>
      <c r="F17" s="59"/>
    </row>
    <row r="18" spans="1:6" ht="15" x14ac:dyDescent="0.25">
      <c r="A18" s="58" t="s">
        <v>516</v>
      </c>
      <c r="B18" s="119"/>
      <c r="C18" s="59"/>
      <c r="D18" s="59"/>
      <c r="E18" s="59"/>
      <c r="F18" s="59"/>
    </row>
    <row r="19" spans="1:6" ht="15" x14ac:dyDescent="0.25">
      <c r="A19" s="58" t="s">
        <v>517</v>
      </c>
      <c r="B19" s="59"/>
      <c r="C19" s="59"/>
      <c r="D19" s="59"/>
      <c r="E19" s="59"/>
      <c r="F19" s="59"/>
    </row>
    <row r="20" spans="1:6" ht="30" x14ac:dyDescent="0.25">
      <c r="A20" s="58" t="s">
        <v>518</v>
      </c>
      <c r="B20" s="120"/>
      <c r="C20" s="120"/>
      <c r="D20" s="120"/>
      <c r="E20" s="120"/>
      <c r="F20" s="120"/>
    </row>
    <row r="21" spans="1:6" ht="30" x14ac:dyDescent="0.25">
      <c r="A21" s="58" t="s">
        <v>519</v>
      </c>
      <c r="B21" s="120"/>
      <c r="C21" s="120"/>
      <c r="D21" s="120"/>
      <c r="E21" s="120"/>
      <c r="F21" s="120"/>
    </row>
    <row r="22" spans="1:6" ht="30" x14ac:dyDescent="0.25">
      <c r="A22" s="58" t="s">
        <v>520</v>
      </c>
      <c r="B22" s="120"/>
      <c r="C22" s="120"/>
      <c r="D22" s="120"/>
      <c r="E22" s="120"/>
      <c r="F22" s="120"/>
    </row>
    <row r="23" spans="1:6" ht="15" x14ac:dyDescent="0.25">
      <c r="A23" s="58" t="s">
        <v>521</v>
      </c>
      <c r="B23" s="120"/>
      <c r="C23" s="120"/>
      <c r="D23" s="120"/>
      <c r="E23" s="120"/>
      <c r="F23" s="120"/>
    </row>
    <row r="24" spans="1:6" ht="15" x14ac:dyDescent="0.25">
      <c r="A24" s="58" t="s">
        <v>522</v>
      </c>
      <c r="B24" s="121"/>
      <c r="C24" s="59"/>
      <c r="D24" s="59"/>
      <c r="E24" s="59"/>
      <c r="F24" s="59"/>
    </row>
    <row r="25" spans="1:6" ht="15" x14ac:dyDescent="0.25">
      <c r="A25" s="58" t="s">
        <v>523</v>
      </c>
      <c r="B25" s="121"/>
      <c r="C25" s="59"/>
      <c r="D25" s="59"/>
      <c r="E25" s="59"/>
      <c r="F25" s="59"/>
    </row>
    <row r="26" spans="1:6" ht="15" x14ac:dyDescent="0.25">
      <c r="A26" s="66"/>
      <c r="B26" s="45"/>
      <c r="C26" s="45"/>
      <c r="D26" s="45"/>
      <c r="E26" s="45"/>
      <c r="F26" s="45"/>
    </row>
    <row r="27" spans="1:6" ht="15" x14ac:dyDescent="0.25">
      <c r="A27" s="18" t="s">
        <v>524</v>
      </c>
      <c r="B27" s="45"/>
      <c r="C27" s="45"/>
      <c r="D27" s="45"/>
      <c r="E27" s="45"/>
      <c r="F27" s="45"/>
    </row>
    <row r="28" spans="1:6" ht="15" x14ac:dyDescent="0.25">
      <c r="A28" s="58" t="s">
        <v>525</v>
      </c>
      <c r="B28" s="59"/>
      <c r="C28" s="59"/>
      <c r="D28" s="59"/>
      <c r="E28" s="59"/>
      <c r="F28" s="59"/>
    </row>
    <row r="29" spans="1:6" ht="15" x14ac:dyDescent="0.25">
      <c r="A29" s="66"/>
      <c r="B29" s="45"/>
      <c r="C29" s="45"/>
      <c r="D29" s="45"/>
      <c r="E29" s="45"/>
      <c r="F29" s="45"/>
    </row>
    <row r="30" spans="1:6" ht="15" x14ac:dyDescent="0.25">
      <c r="A30" s="18" t="s">
        <v>526</v>
      </c>
      <c r="B30" s="45"/>
      <c r="C30" s="45"/>
      <c r="D30" s="45"/>
      <c r="E30" s="45"/>
      <c r="F30" s="45"/>
    </row>
    <row r="31" spans="1:6" ht="15" x14ac:dyDescent="0.25">
      <c r="A31" s="58" t="s">
        <v>511</v>
      </c>
      <c r="B31" s="59"/>
      <c r="C31" s="59"/>
      <c r="D31" s="59"/>
      <c r="E31" s="59"/>
      <c r="F31" s="59"/>
    </row>
    <row r="32" spans="1:6" ht="15" x14ac:dyDescent="0.25">
      <c r="A32" s="58" t="s">
        <v>515</v>
      </c>
      <c r="B32" s="59"/>
      <c r="C32" s="59"/>
      <c r="D32" s="59"/>
      <c r="E32" s="59"/>
      <c r="F32" s="59"/>
    </row>
    <row r="33" spans="1:6" ht="15" x14ac:dyDescent="0.25">
      <c r="A33" s="58" t="s">
        <v>527</v>
      </c>
      <c r="B33" s="59"/>
      <c r="C33" s="59"/>
      <c r="D33" s="59"/>
      <c r="E33" s="59"/>
      <c r="F33" s="59"/>
    </row>
    <row r="34" spans="1:6" ht="15" x14ac:dyDescent="0.25">
      <c r="A34" s="66"/>
      <c r="B34" s="45"/>
      <c r="C34" s="45"/>
      <c r="D34" s="45"/>
      <c r="E34" s="45"/>
      <c r="F34" s="45"/>
    </row>
    <row r="35" spans="1:6" ht="15" x14ac:dyDescent="0.25">
      <c r="A35" s="18" t="s">
        <v>528</v>
      </c>
      <c r="B35" s="45"/>
      <c r="C35" s="45"/>
      <c r="D35" s="45"/>
      <c r="E35" s="45"/>
      <c r="F35" s="45"/>
    </row>
    <row r="36" spans="1:6" ht="15" x14ac:dyDescent="0.25">
      <c r="A36" s="58" t="s">
        <v>529</v>
      </c>
      <c r="B36" s="59"/>
      <c r="C36" s="59"/>
      <c r="D36" s="59"/>
      <c r="E36" s="59"/>
      <c r="F36" s="59"/>
    </row>
    <row r="37" spans="1:6" ht="15" x14ac:dyDescent="0.25">
      <c r="A37" s="58" t="s">
        <v>530</v>
      </c>
      <c r="B37" s="59"/>
      <c r="C37" s="59"/>
      <c r="D37" s="59"/>
      <c r="E37" s="59"/>
      <c r="F37" s="59"/>
    </row>
    <row r="38" spans="1:6" ht="15" x14ac:dyDescent="0.25">
      <c r="A38" s="58" t="s">
        <v>531</v>
      </c>
      <c r="B38" s="121"/>
      <c r="C38" s="59"/>
      <c r="D38" s="59"/>
      <c r="E38" s="59"/>
      <c r="F38" s="59"/>
    </row>
    <row r="39" spans="1:6" ht="15" x14ac:dyDescent="0.25">
      <c r="A39" s="66"/>
      <c r="B39" s="45"/>
      <c r="C39" s="45"/>
      <c r="D39" s="45"/>
      <c r="E39" s="45"/>
      <c r="F39" s="45"/>
    </row>
    <row r="40" spans="1:6" ht="15" x14ac:dyDescent="0.25">
      <c r="A40" s="18" t="s">
        <v>532</v>
      </c>
      <c r="B40" s="59"/>
      <c r="C40" s="59"/>
      <c r="D40" s="59"/>
      <c r="E40" s="59"/>
      <c r="F40" s="59"/>
    </row>
    <row r="41" spans="1:6" ht="15" x14ac:dyDescent="0.25">
      <c r="A41" s="66"/>
      <c r="B41" s="45"/>
      <c r="C41" s="45"/>
      <c r="D41" s="45"/>
      <c r="E41" s="45"/>
      <c r="F41" s="45"/>
    </row>
    <row r="42" spans="1:6" ht="15" x14ac:dyDescent="0.25">
      <c r="A42" s="18" t="s">
        <v>533</v>
      </c>
      <c r="B42" s="45"/>
      <c r="C42" s="45"/>
      <c r="D42" s="45"/>
      <c r="E42" s="45"/>
      <c r="F42" s="45"/>
    </row>
    <row r="43" spans="1:6" ht="15" x14ac:dyDescent="0.25">
      <c r="A43" s="58" t="s">
        <v>534</v>
      </c>
      <c r="B43" s="59"/>
      <c r="C43" s="59"/>
      <c r="D43" s="59"/>
      <c r="E43" s="59"/>
      <c r="F43" s="59"/>
    </row>
    <row r="44" spans="1:6" ht="15" x14ac:dyDescent="0.25">
      <c r="A44" s="58" t="s">
        <v>535</v>
      </c>
      <c r="B44" s="59"/>
      <c r="C44" s="59"/>
      <c r="D44" s="59"/>
      <c r="E44" s="59"/>
      <c r="F44" s="59"/>
    </row>
    <row r="45" spans="1:6" ht="15" x14ac:dyDescent="0.25">
      <c r="A45" s="58" t="s">
        <v>536</v>
      </c>
      <c r="B45" s="59"/>
      <c r="C45" s="59"/>
      <c r="D45" s="59"/>
      <c r="E45" s="59"/>
      <c r="F45" s="59"/>
    </row>
    <row r="46" spans="1:6" ht="15" x14ac:dyDescent="0.25">
      <c r="A46" s="66"/>
      <c r="B46" s="45"/>
      <c r="C46" s="45"/>
      <c r="D46" s="45"/>
      <c r="E46" s="45"/>
      <c r="F46" s="45"/>
    </row>
    <row r="47" spans="1:6" ht="30" x14ac:dyDescent="0.25">
      <c r="A47" s="18" t="s">
        <v>537</v>
      </c>
      <c r="B47" s="45"/>
      <c r="C47" s="45"/>
      <c r="D47" s="45"/>
      <c r="E47" s="45"/>
      <c r="F47" s="45"/>
    </row>
    <row r="48" spans="1:6" ht="15" x14ac:dyDescent="0.25">
      <c r="A48" s="58" t="s">
        <v>535</v>
      </c>
      <c r="B48" s="120"/>
      <c r="C48" s="120"/>
      <c r="D48" s="120"/>
      <c r="E48" s="120"/>
      <c r="F48" s="120"/>
    </row>
    <row r="49" spans="1:6" ht="15" x14ac:dyDescent="0.25">
      <c r="A49" s="58" t="s">
        <v>536</v>
      </c>
      <c r="B49" s="120"/>
      <c r="C49" s="120"/>
      <c r="D49" s="120"/>
      <c r="E49" s="120"/>
      <c r="F49" s="120"/>
    </row>
    <row r="50" spans="1:6" ht="15" x14ac:dyDescent="0.25">
      <c r="A50" s="66"/>
      <c r="B50" s="45"/>
      <c r="C50" s="45"/>
      <c r="D50" s="45"/>
      <c r="E50" s="45"/>
      <c r="F50" s="45"/>
    </row>
    <row r="51" spans="1:6" ht="15" x14ac:dyDescent="0.25">
      <c r="A51" s="18" t="s">
        <v>538</v>
      </c>
      <c r="B51" s="45"/>
      <c r="C51" s="45"/>
      <c r="D51" s="45"/>
      <c r="E51" s="45"/>
      <c r="F51" s="45"/>
    </row>
    <row r="52" spans="1:6" ht="15" x14ac:dyDescent="0.25">
      <c r="A52" s="58" t="s">
        <v>535</v>
      </c>
      <c r="B52" s="59"/>
      <c r="C52" s="59"/>
      <c r="D52" s="59"/>
      <c r="E52" s="59"/>
      <c r="F52" s="59"/>
    </row>
    <row r="53" spans="1:6" ht="15" x14ac:dyDescent="0.25">
      <c r="A53" s="58" t="s">
        <v>536</v>
      </c>
      <c r="B53" s="59"/>
      <c r="C53" s="59"/>
      <c r="D53" s="59"/>
      <c r="E53" s="59"/>
      <c r="F53" s="59"/>
    </row>
    <row r="54" spans="1:6" ht="15" x14ac:dyDescent="0.25">
      <c r="A54" s="58" t="s">
        <v>539</v>
      </c>
      <c r="B54" s="59"/>
      <c r="C54" s="59"/>
      <c r="D54" s="59"/>
      <c r="E54" s="59"/>
      <c r="F54" s="59"/>
    </row>
    <row r="55" spans="1:6" ht="15" x14ac:dyDescent="0.25">
      <c r="A55" s="66"/>
      <c r="B55" s="45"/>
      <c r="C55" s="45"/>
      <c r="D55" s="45"/>
      <c r="E55" s="45"/>
      <c r="F55" s="45"/>
    </row>
    <row r="56" spans="1:6" ht="44.25" customHeight="1" x14ac:dyDescent="0.25">
      <c r="A56" s="18" t="s">
        <v>540</v>
      </c>
      <c r="B56" s="45"/>
      <c r="C56" s="45"/>
      <c r="D56" s="45"/>
      <c r="E56" s="45"/>
      <c r="F56" s="45"/>
    </row>
    <row r="57" spans="1:6" ht="20.100000000000001" customHeight="1" x14ac:dyDescent="0.25">
      <c r="A57" s="58" t="s">
        <v>535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536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541</v>
      </c>
      <c r="B60" s="45"/>
      <c r="C60" s="45"/>
      <c r="D60" s="45"/>
      <c r="E60" s="45"/>
      <c r="F60" s="45"/>
    </row>
    <row r="61" spans="1:6" ht="20.100000000000001" customHeight="1" x14ac:dyDescent="0.25">
      <c r="A61" s="58" t="s">
        <v>542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543</v>
      </c>
      <c r="B62" s="121"/>
      <c r="C62" s="59"/>
      <c r="D62" s="59"/>
      <c r="E62" s="59"/>
      <c r="F62" s="59"/>
    </row>
    <row r="63" spans="1:6" ht="20.100000000000001" customHeight="1" x14ac:dyDescent="0.25">
      <c r="A63" s="66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544</v>
      </c>
      <c r="B64" s="45"/>
      <c r="C64" s="45"/>
      <c r="D64" s="45"/>
      <c r="E64" s="45"/>
      <c r="F64" s="45"/>
    </row>
    <row r="65" spans="1:6" ht="20.100000000000001" customHeight="1" x14ac:dyDescent="0.25">
      <c r="A65" s="58" t="s">
        <v>545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546</v>
      </c>
      <c r="B66" s="59"/>
      <c r="C66" s="59"/>
      <c r="D66" s="59"/>
      <c r="E66" s="59"/>
      <c r="F66" s="59"/>
    </row>
    <row r="67" spans="1:6" ht="20.100000000000001" customHeight="1" x14ac:dyDescent="0.25">
      <c r="A67" s="117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view="pageBreakPreview" zoomScaleNormal="75" zoomScaleSheetLayoutView="100" workbookViewId="0">
      <selection activeCell="M14" sqref="M1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64" t="s">
        <v>122</v>
      </c>
      <c r="B1" s="165"/>
      <c r="C1" s="165"/>
      <c r="D1" s="165"/>
      <c r="E1" s="165"/>
      <c r="F1" s="165"/>
      <c r="G1" s="165"/>
      <c r="H1" s="166"/>
    </row>
    <row r="2" spans="1:8" x14ac:dyDescent="0.25">
      <c r="A2" s="167" t="str">
        <f>'Formato 1'!A2</f>
        <v>ACADEMIA METROPOLITANA DE SEGURIDAD PÚBLICA DE LEÓN, GUANAJUATO</v>
      </c>
      <c r="B2" s="168"/>
      <c r="C2" s="168"/>
      <c r="D2" s="168"/>
      <c r="E2" s="168"/>
      <c r="F2" s="168"/>
      <c r="G2" s="168"/>
      <c r="H2" s="169"/>
    </row>
    <row r="3" spans="1:8" ht="15" customHeight="1" x14ac:dyDescent="0.25">
      <c r="A3" s="170" t="s">
        <v>123</v>
      </c>
      <c r="B3" s="171"/>
      <c r="C3" s="171"/>
      <c r="D3" s="171"/>
      <c r="E3" s="171"/>
      <c r="F3" s="171"/>
      <c r="G3" s="171"/>
      <c r="H3" s="172"/>
    </row>
    <row r="4" spans="1:8" ht="15" customHeight="1" x14ac:dyDescent="0.25">
      <c r="A4" s="170" t="s">
        <v>581</v>
      </c>
      <c r="B4" s="171"/>
      <c r="C4" s="171"/>
      <c r="D4" s="171"/>
      <c r="E4" s="171"/>
      <c r="F4" s="171"/>
      <c r="G4" s="171"/>
      <c r="H4" s="172"/>
    </row>
    <row r="5" spans="1:8" x14ac:dyDescent="0.25">
      <c r="A5" s="173" t="s">
        <v>2</v>
      </c>
      <c r="B5" s="174"/>
      <c r="C5" s="174"/>
      <c r="D5" s="174"/>
      <c r="E5" s="174"/>
      <c r="F5" s="174"/>
      <c r="G5" s="174"/>
      <c r="H5" s="175"/>
    </row>
    <row r="6" spans="1:8" ht="41.45" customHeight="1" x14ac:dyDescent="0.25">
      <c r="A6" s="5" t="s">
        <v>124</v>
      </c>
      <c r="B6" s="6" t="str">
        <f>'Formato 1'!C6</f>
        <v>31 de diciembre de 2025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9"/>
      <c r="B7" s="100"/>
      <c r="C7" s="100"/>
      <c r="D7" s="100"/>
      <c r="E7" s="100"/>
      <c r="F7" s="100"/>
      <c r="G7" s="100"/>
      <c r="H7" s="100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1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2" t="s">
        <v>133</v>
      </c>
      <c r="B10" s="103">
        <v>0</v>
      </c>
      <c r="C10" s="47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</row>
    <row r="11" spans="1:8" x14ac:dyDescent="0.25">
      <c r="A11" s="102" t="s">
        <v>134</v>
      </c>
      <c r="B11" s="103">
        <v>0</v>
      </c>
      <c r="C11" s="47">
        <v>0</v>
      </c>
      <c r="D11" s="103">
        <v>0</v>
      </c>
      <c r="E11" s="103">
        <v>0</v>
      </c>
      <c r="F11" s="103">
        <v>0</v>
      </c>
      <c r="G11" s="47">
        <v>0</v>
      </c>
      <c r="H11" s="47">
        <v>0</v>
      </c>
    </row>
    <row r="12" spans="1:8" ht="16.5" customHeight="1" x14ac:dyDescent="0.25">
      <c r="A12" s="102" t="s">
        <v>135</v>
      </c>
      <c r="B12" s="103">
        <v>0</v>
      </c>
      <c r="C12" s="47">
        <v>0</v>
      </c>
      <c r="D12" s="103">
        <v>0</v>
      </c>
      <c r="E12" s="103">
        <v>0</v>
      </c>
      <c r="F12" s="103">
        <v>0</v>
      </c>
      <c r="G12" s="47">
        <v>0</v>
      </c>
      <c r="H12" s="47">
        <v>0</v>
      </c>
    </row>
    <row r="13" spans="1:8" x14ac:dyDescent="0.25">
      <c r="A13" s="101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2" t="s">
        <v>137</v>
      </c>
      <c r="B14" s="103">
        <v>0</v>
      </c>
      <c r="C14" s="47">
        <v>0</v>
      </c>
      <c r="D14" s="103">
        <v>0</v>
      </c>
      <c r="E14" s="103">
        <v>0</v>
      </c>
      <c r="F14" s="103">
        <v>0</v>
      </c>
      <c r="G14" s="47">
        <v>0</v>
      </c>
      <c r="H14" s="47">
        <v>0</v>
      </c>
    </row>
    <row r="15" spans="1:8" ht="15" customHeight="1" x14ac:dyDescent="0.25">
      <c r="A15" s="102" t="s">
        <v>138</v>
      </c>
      <c r="B15" s="103">
        <v>0</v>
      </c>
      <c r="C15" s="47">
        <v>0</v>
      </c>
      <c r="D15" s="103">
        <v>0</v>
      </c>
      <c r="E15" s="103">
        <v>0</v>
      </c>
      <c r="F15" s="103">
        <v>0</v>
      </c>
      <c r="G15" s="47">
        <v>0</v>
      </c>
      <c r="H15" s="47">
        <v>0</v>
      </c>
    </row>
    <row r="16" spans="1:8" x14ac:dyDescent="0.25">
      <c r="A16" s="102" t="s">
        <v>139</v>
      </c>
      <c r="B16" s="103">
        <v>0</v>
      </c>
      <c r="C16" s="47">
        <v>0</v>
      </c>
      <c r="D16" s="103">
        <v>0</v>
      </c>
      <c r="E16" s="103">
        <v>0</v>
      </c>
      <c r="F16" s="103">
        <v>0</v>
      </c>
      <c r="G16" s="47">
        <v>0</v>
      </c>
      <c r="H16" s="47">
        <v>0</v>
      </c>
    </row>
    <row r="17" spans="1:8" x14ac:dyDescent="0.25">
      <c r="A17" s="104"/>
      <c r="B17" s="88"/>
      <c r="C17" s="88"/>
      <c r="D17" s="88"/>
      <c r="E17" s="88"/>
      <c r="F17" s="88"/>
      <c r="G17" s="88"/>
      <c r="H17" s="88"/>
    </row>
    <row r="18" spans="1:8" x14ac:dyDescent="0.25">
      <c r="A18" s="8" t="s">
        <v>140</v>
      </c>
      <c r="B18" s="4">
        <v>5688642.0099999998</v>
      </c>
      <c r="C18" s="105"/>
      <c r="D18" s="105"/>
      <c r="E18" s="105"/>
      <c r="F18" s="4">
        <v>4946149.97</v>
      </c>
      <c r="G18" s="105"/>
      <c r="H18" s="105"/>
    </row>
    <row r="19" spans="1:8" ht="16.5" customHeight="1" x14ac:dyDescent="0.25">
      <c r="A19" s="104"/>
      <c r="B19" s="88"/>
      <c r="C19" s="88"/>
      <c r="D19" s="88"/>
      <c r="E19" s="88"/>
      <c r="F19" s="88"/>
      <c r="G19" s="88"/>
      <c r="H19" s="88"/>
    </row>
    <row r="20" spans="1:8" ht="14.45" customHeight="1" x14ac:dyDescent="0.25">
      <c r="A20" s="8" t="s">
        <v>141</v>
      </c>
      <c r="B20" s="4">
        <f t="shared" ref="B20:H20" si="3">B8+B18</f>
        <v>5688642.0099999998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4946149.97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4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6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6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6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6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6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6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6" t="s">
        <v>151</v>
      </c>
      <c r="B33" s="176"/>
      <c r="C33" s="176"/>
      <c r="D33" s="176"/>
      <c r="E33" s="176"/>
      <c r="F33" s="176"/>
      <c r="G33" s="176"/>
      <c r="H33" s="176"/>
    </row>
    <row r="34" spans="1:8" ht="14.45" customHeight="1" x14ac:dyDescent="0.25">
      <c r="A34" s="176"/>
      <c r="B34" s="176"/>
      <c r="C34" s="176"/>
      <c r="D34" s="176"/>
      <c r="E34" s="176"/>
      <c r="F34" s="176"/>
      <c r="G34" s="176"/>
      <c r="H34" s="176"/>
    </row>
    <row r="35" spans="1:8" ht="14.45" customHeight="1" x14ac:dyDescent="0.25">
      <c r="A35" s="176"/>
      <c r="B35" s="176"/>
      <c r="C35" s="176"/>
      <c r="D35" s="176"/>
      <c r="E35" s="176"/>
      <c r="F35" s="176"/>
      <c r="G35" s="176"/>
      <c r="H35" s="176"/>
    </row>
    <row r="36" spans="1:8" ht="14.45" customHeight="1" x14ac:dyDescent="0.25">
      <c r="A36" s="176"/>
      <c r="B36" s="176"/>
      <c r="C36" s="176"/>
      <c r="D36" s="176"/>
      <c r="E36" s="176"/>
      <c r="F36" s="176"/>
      <c r="G36" s="176"/>
      <c r="H36" s="176"/>
    </row>
    <row r="37" spans="1:8" ht="14.45" customHeight="1" x14ac:dyDescent="0.25">
      <c r="A37" s="176"/>
      <c r="B37" s="176"/>
      <c r="C37" s="176"/>
      <c r="D37" s="176"/>
      <c r="E37" s="176"/>
      <c r="F37" s="176"/>
      <c r="G37" s="176"/>
      <c r="H37" s="176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6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8"/>
    </row>
    <row r="43" spans="1:8" x14ac:dyDescent="0.25">
      <c r="A43" s="106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8"/>
    </row>
    <row r="44" spans="1:8" x14ac:dyDescent="0.25">
      <c r="A44" s="106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view="pageBreakPreview" zoomScaleNormal="75" zoomScaleSheetLayoutView="100" workbookViewId="0">
      <selection activeCell="F24" sqref="F2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64" t="s">
        <v>162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ht="14.45" customHeight="1" x14ac:dyDescent="0.25">
      <c r="A2" s="167" t="str">
        <f>'Formato 1'!A2</f>
        <v>ACADEMIA METROPOLITANA DE SEGURIDAD PÚBLICA DE LEÓN, GUANAJUATO</v>
      </c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x14ac:dyDescent="0.25">
      <c r="A3" s="170" t="s">
        <v>163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x14ac:dyDescent="0.25">
      <c r="A4" s="170" t="str">
        <f>'Formato 2'!A4</f>
        <v>Del 1 de enero al 31 de marzo de 2026</v>
      </c>
      <c r="B4" s="171"/>
      <c r="C4" s="171"/>
      <c r="D4" s="171"/>
      <c r="E4" s="171"/>
      <c r="F4" s="171"/>
      <c r="G4" s="171"/>
      <c r="H4" s="171"/>
      <c r="I4" s="171"/>
      <c r="J4" s="171"/>
      <c r="K4" s="172"/>
    </row>
    <row r="5" spans="1:11" x14ac:dyDescent="0.25">
      <c r="A5" s="173" t="s">
        <v>2</v>
      </c>
      <c r="B5" s="174"/>
      <c r="C5" s="174"/>
      <c r="D5" s="174"/>
      <c r="E5" s="174"/>
      <c r="F5" s="174"/>
      <c r="G5" s="174"/>
      <c r="H5" s="174"/>
      <c r="I5" s="174"/>
      <c r="J5" s="174"/>
      <c r="K5" s="175"/>
    </row>
    <row r="6" spans="1:11" ht="72.7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583</v>
      </c>
      <c r="J6" s="1" t="s">
        <v>582</v>
      </c>
      <c r="K6" s="1" t="s">
        <v>584</v>
      </c>
    </row>
    <row r="7" spans="1:11" x14ac:dyDescent="0.25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172</v>
      </c>
      <c r="B8" s="96"/>
      <c r="C8" s="96"/>
      <c r="D8" s="96"/>
      <c r="E8" s="4">
        <f>SUM(E9:E12)</f>
        <v>0</v>
      </c>
      <c r="F8" s="96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7" t="s">
        <v>173</v>
      </c>
      <c r="B9" s="98">
        <v>46023</v>
      </c>
      <c r="C9" s="98">
        <v>46023</v>
      </c>
      <c r="D9" s="98">
        <v>46387</v>
      </c>
      <c r="E9" s="47">
        <v>0</v>
      </c>
      <c r="F9" s="59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97" t="s">
        <v>174</v>
      </c>
      <c r="B10" s="98">
        <v>46023</v>
      </c>
      <c r="C10" s="98">
        <v>46023</v>
      </c>
      <c r="D10" s="98">
        <v>46387</v>
      </c>
      <c r="E10" s="47">
        <v>0</v>
      </c>
      <c r="F10" s="59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97" t="s">
        <v>175</v>
      </c>
      <c r="B11" s="98">
        <v>46023</v>
      </c>
      <c r="C11" s="98">
        <v>46023</v>
      </c>
      <c r="D11" s="98">
        <v>46387</v>
      </c>
      <c r="E11" s="47">
        <v>0</v>
      </c>
      <c r="F11" s="59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97" t="s">
        <v>176</v>
      </c>
      <c r="B12" s="98">
        <v>46023</v>
      </c>
      <c r="C12" s="98">
        <v>46023</v>
      </c>
      <c r="D12" s="98">
        <v>46387</v>
      </c>
      <c r="E12" s="47">
        <v>0</v>
      </c>
      <c r="F12" s="59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4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6"/>
      <c r="C14" s="96"/>
      <c r="D14" s="96"/>
      <c r="E14" s="4">
        <f>SUM(E15:E18)</f>
        <v>0</v>
      </c>
      <c r="F14" s="96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7" t="s">
        <v>178</v>
      </c>
      <c r="B15" s="98">
        <v>46023</v>
      </c>
      <c r="C15" s="98">
        <v>46023</v>
      </c>
      <c r="D15" s="98">
        <v>46387</v>
      </c>
      <c r="E15" s="47">
        <v>0</v>
      </c>
      <c r="F15" s="59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97" t="s">
        <v>179</v>
      </c>
      <c r="B16" s="98">
        <v>46023</v>
      </c>
      <c r="C16" s="98">
        <v>46023</v>
      </c>
      <c r="D16" s="98">
        <v>46387</v>
      </c>
      <c r="E16" s="47">
        <v>0</v>
      </c>
      <c r="F16" s="59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97" t="s">
        <v>180</v>
      </c>
      <c r="B17" s="98">
        <v>46023</v>
      </c>
      <c r="C17" s="98">
        <v>46023</v>
      </c>
      <c r="D17" s="98">
        <v>46387</v>
      </c>
      <c r="E17" s="47">
        <v>0</v>
      </c>
      <c r="F17" s="59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97" t="s">
        <v>181</v>
      </c>
      <c r="B18" s="98">
        <v>46023</v>
      </c>
      <c r="C18" s="98">
        <v>46023</v>
      </c>
      <c r="D18" s="98">
        <v>46387</v>
      </c>
      <c r="E18" s="47">
        <v>0</v>
      </c>
      <c r="F18" s="59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4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6"/>
      <c r="C20" s="96"/>
      <c r="D20" s="96"/>
      <c r="E20" s="4">
        <f>SUM(E8,E14)</f>
        <v>0</v>
      </c>
      <c r="F20" s="96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  <ignoredErrors>
    <ignoredError sqref="E8 G8 H8 I8 J8 K8 E20 G20 H20 I20 J20 K20 E13:E14 G13:G14 H13:H14 I13:I14 J13:J14 K13:K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view="pageBreakPreview" zoomScaleNormal="75" zoomScaleSheetLayoutView="100" workbookViewId="0">
      <selection activeCell="F22" sqref="F2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64" t="s">
        <v>183</v>
      </c>
      <c r="B1" s="165"/>
      <c r="C1" s="165"/>
      <c r="D1" s="166"/>
    </row>
    <row r="2" spans="1:4" x14ac:dyDescent="0.25">
      <c r="A2" s="167" t="str">
        <f>'Formato 1'!A2</f>
        <v>ACADEMIA METROPOLITANA DE SEGURIDAD PÚBLICA DE LEÓN, GUANAJUATO</v>
      </c>
      <c r="B2" s="168"/>
      <c r="C2" s="168"/>
      <c r="D2" s="169"/>
    </row>
    <row r="3" spans="1:4" x14ac:dyDescent="0.25">
      <c r="A3" s="170" t="s">
        <v>184</v>
      </c>
      <c r="B3" s="171"/>
      <c r="C3" s="171"/>
      <c r="D3" s="172"/>
    </row>
    <row r="4" spans="1:4" x14ac:dyDescent="0.25">
      <c r="A4" s="170" t="str">
        <f>'Formato 3'!A4</f>
        <v>Del 1 de enero al 31 de marzo de 2026</v>
      </c>
      <c r="B4" s="171"/>
      <c r="C4" s="171"/>
      <c r="D4" s="172"/>
    </row>
    <row r="5" spans="1:4" x14ac:dyDescent="0.25">
      <c r="A5" s="173" t="s">
        <v>2</v>
      </c>
      <c r="B5" s="174"/>
      <c r="C5" s="174"/>
      <c r="D5" s="175"/>
    </row>
    <row r="6" spans="1:4" ht="15" customHeight="1" x14ac:dyDescent="0.25"/>
    <row r="7" spans="1:4" ht="30" x14ac:dyDescent="0.25">
      <c r="A7" s="13" t="s">
        <v>5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22311388</v>
      </c>
      <c r="C8" s="14">
        <f>SUM(C9:C11)</f>
        <v>2753084.67</v>
      </c>
      <c r="D8" s="14">
        <f>SUM(D9:D11)</f>
        <v>2753084.67</v>
      </c>
    </row>
    <row r="9" spans="1:4" x14ac:dyDescent="0.25">
      <c r="A9" s="57" t="s">
        <v>189</v>
      </c>
      <c r="B9" s="91">
        <v>15500000</v>
      </c>
      <c r="C9" s="91">
        <v>475752.6</v>
      </c>
      <c r="D9" s="91">
        <v>475752.6</v>
      </c>
    </row>
    <row r="10" spans="1:4" x14ac:dyDescent="0.25">
      <c r="A10" s="57" t="s">
        <v>190</v>
      </c>
      <c r="B10" s="91">
        <v>6811388</v>
      </c>
      <c r="C10" s="91">
        <v>2270462</v>
      </c>
      <c r="D10" s="91">
        <v>2270462</v>
      </c>
    </row>
    <row r="11" spans="1:4" x14ac:dyDescent="0.25">
      <c r="A11" s="57" t="s">
        <v>191</v>
      </c>
      <c r="B11" s="91">
        <v>0</v>
      </c>
      <c r="C11" s="91">
        <v>6870.0700000000006</v>
      </c>
      <c r="D11" s="91">
        <v>6870.0700000000006</v>
      </c>
    </row>
    <row r="12" spans="1:4" x14ac:dyDescent="0.25">
      <c r="A12" s="46"/>
      <c r="B12" s="88"/>
      <c r="C12" s="88"/>
      <c r="D12" s="88"/>
    </row>
    <row r="13" spans="1:4" x14ac:dyDescent="0.25">
      <c r="A13" s="3" t="s">
        <v>192</v>
      </c>
      <c r="B13" s="14">
        <f>B14+B15</f>
        <v>22311388</v>
      </c>
      <c r="C13" s="14">
        <f>C14+C15</f>
        <v>2198221.1500000004</v>
      </c>
      <c r="D13" s="14">
        <f>D14+D15</f>
        <v>2198221.1500000004</v>
      </c>
    </row>
    <row r="14" spans="1:4" x14ac:dyDescent="0.25">
      <c r="A14" s="57" t="s">
        <v>193</v>
      </c>
      <c r="B14" s="91">
        <v>0</v>
      </c>
      <c r="C14" s="91">
        <v>0</v>
      </c>
      <c r="D14" s="91">
        <v>0</v>
      </c>
    </row>
    <row r="15" spans="1:4" x14ac:dyDescent="0.25">
      <c r="A15" s="57" t="s">
        <v>194</v>
      </c>
      <c r="B15" s="91">
        <v>22311388</v>
      </c>
      <c r="C15" s="91">
        <v>2198221.1500000004</v>
      </c>
      <c r="D15" s="91">
        <v>2198221.1500000004</v>
      </c>
    </row>
    <row r="16" spans="1:4" x14ac:dyDescent="0.25">
      <c r="A16" s="46"/>
      <c r="B16" s="88"/>
      <c r="C16" s="88"/>
      <c r="D16" s="88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7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7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88"/>
      <c r="C20" s="88"/>
      <c r="D20" s="88"/>
    </row>
    <row r="21" spans="1:4" x14ac:dyDescent="0.25">
      <c r="A21" s="3" t="s">
        <v>198</v>
      </c>
      <c r="B21" s="14">
        <f>B8-B13+B17</f>
        <v>0</v>
      </c>
      <c r="C21" s="14">
        <f>C8-C13+C17</f>
        <v>554863.51999999955</v>
      </c>
      <c r="D21" s="14">
        <f>D8-D13+D17</f>
        <v>554863.51999999955</v>
      </c>
    </row>
    <row r="22" spans="1:4" x14ac:dyDescent="0.25">
      <c r="A22" s="3"/>
      <c r="B22" s="88"/>
      <c r="C22" s="88"/>
      <c r="D22" s="88"/>
    </row>
    <row r="23" spans="1:4" x14ac:dyDescent="0.25">
      <c r="A23" s="3" t="s">
        <v>199</v>
      </c>
      <c r="B23" s="14">
        <f>B21-B11</f>
        <v>0</v>
      </c>
      <c r="C23" s="14">
        <f>C21-C11</f>
        <v>547993.4499999996</v>
      </c>
      <c r="D23" s="14">
        <f>D21-D11</f>
        <v>547993.4499999996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547993.4499999996</v>
      </c>
      <c r="D25" s="14">
        <f>D23-D17</f>
        <v>547993.4499999996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5</v>
      </c>
      <c r="B28" s="7" t="s">
        <v>201</v>
      </c>
      <c r="C28" s="7" t="s">
        <v>186</v>
      </c>
      <c r="D28" s="7" t="s">
        <v>202</v>
      </c>
    </row>
    <row r="29" spans="1:4" x14ac:dyDescent="0.25">
      <c r="A29" s="3" t="s">
        <v>203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204</v>
      </c>
      <c r="B30" s="47">
        <v>0</v>
      </c>
      <c r="C30" s="47">
        <v>0</v>
      </c>
      <c r="D30" s="47">
        <v>0</v>
      </c>
    </row>
    <row r="31" spans="1:4" x14ac:dyDescent="0.25">
      <c r="A31" s="57" t="s">
        <v>205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206</v>
      </c>
      <c r="B33" s="4">
        <f>B25+B29</f>
        <v>0</v>
      </c>
      <c r="C33" s="4">
        <f>C25+C29</f>
        <v>547993.4499999996</v>
      </c>
      <c r="D33" s="4">
        <f>D25+D29</f>
        <v>547993.4499999996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30" x14ac:dyDescent="0.25">
      <c r="A36" s="13" t="s">
        <v>5</v>
      </c>
      <c r="B36" s="7" t="s">
        <v>185</v>
      </c>
      <c r="C36" s="7" t="s">
        <v>186</v>
      </c>
      <c r="D36" s="7" t="s">
        <v>187</v>
      </c>
    </row>
    <row r="37" spans="1:4" ht="14.45" customHeight="1" x14ac:dyDescent="0.25">
      <c r="A37" s="3" t="s">
        <v>207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208</v>
      </c>
      <c r="B38" s="47">
        <v>0</v>
      </c>
      <c r="C38" s="47">
        <v>0</v>
      </c>
      <c r="D38" s="47">
        <v>0</v>
      </c>
    </row>
    <row r="39" spans="1:4" x14ac:dyDescent="0.25">
      <c r="A39" s="57" t="s">
        <v>209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211</v>
      </c>
      <c r="B41" s="47">
        <v>0</v>
      </c>
      <c r="C41" s="47">
        <v>0</v>
      </c>
      <c r="D41" s="47">
        <v>0</v>
      </c>
    </row>
    <row r="42" spans="1:4" x14ac:dyDescent="0.25">
      <c r="A42" s="57" t="s">
        <v>212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5</v>
      </c>
      <c r="B47" s="7" t="s">
        <v>185</v>
      </c>
      <c r="C47" s="7" t="s">
        <v>186</v>
      </c>
      <c r="D47" s="7" t="s">
        <v>187</v>
      </c>
    </row>
    <row r="48" spans="1:4" x14ac:dyDescent="0.25">
      <c r="A48" s="92" t="s">
        <v>214</v>
      </c>
      <c r="B48" s="93">
        <f>B9</f>
        <v>15500000</v>
      </c>
      <c r="C48" s="93">
        <f>C9</f>
        <v>475752.6</v>
      </c>
      <c r="D48" s="93">
        <f>D9</f>
        <v>475752.6</v>
      </c>
    </row>
    <row r="49" spans="1:4" x14ac:dyDescent="0.25">
      <c r="A49" s="21" t="s">
        <v>215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4" t="s">
        <v>208</v>
      </c>
      <c r="B50" s="47">
        <v>0</v>
      </c>
      <c r="C50" s="47">
        <v>0</v>
      </c>
      <c r="D50" s="47">
        <v>0</v>
      </c>
    </row>
    <row r="51" spans="1:4" x14ac:dyDescent="0.25">
      <c r="A51" s="94" t="s">
        <v>211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7" t="s">
        <v>193</v>
      </c>
      <c r="B53" s="47">
        <f>B14</f>
        <v>0</v>
      </c>
      <c r="C53" s="47">
        <f>C14</f>
        <v>0</v>
      </c>
      <c r="D53" s="47">
        <f>D14</f>
        <v>0</v>
      </c>
    </row>
    <row r="54" spans="1:4" x14ac:dyDescent="0.25">
      <c r="A54" s="45"/>
      <c r="B54" s="49"/>
      <c r="C54" s="49"/>
      <c r="D54" s="49"/>
    </row>
    <row r="55" spans="1:4" x14ac:dyDescent="0.25">
      <c r="A55" s="57" t="s">
        <v>196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216</v>
      </c>
      <c r="B57" s="4">
        <f>B48+B49-B53+B55</f>
        <v>15500000</v>
      </c>
      <c r="C57" s="4">
        <f>C48+C49-C53+C55</f>
        <v>475752.6</v>
      </c>
      <c r="D57" s="4">
        <f>D48+D49-D53+D55</f>
        <v>475752.6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217</v>
      </c>
      <c r="B59" s="4">
        <f>B57-B49</f>
        <v>15500000</v>
      </c>
      <c r="C59" s="4">
        <f>C57-C49</f>
        <v>475752.6</v>
      </c>
      <c r="D59" s="4">
        <f>D57-D49</f>
        <v>475752.6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5</v>
      </c>
      <c r="B62" s="7" t="s">
        <v>185</v>
      </c>
      <c r="C62" s="7" t="s">
        <v>186</v>
      </c>
      <c r="D62" s="7" t="s">
        <v>187</v>
      </c>
    </row>
    <row r="63" spans="1:4" x14ac:dyDescent="0.25">
      <c r="A63" s="92" t="s">
        <v>190</v>
      </c>
      <c r="B63" s="95">
        <f>B10</f>
        <v>6811388</v>
      </c>
      <c r="C63" s="95">
        <f>C10</f>
        <v>2270462</v>
      </c>
      <c r="D63" s="95">
        <f>D10</f>
        <v>2270462</v>
      </c>
    </row>
    <row r="64" spans="1:4" ht="30" x14ac:dyDescent="0.25">
      <c r="A64" s="21" t="s">
        <v>218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4" t="s">
        <v>209</v>
      </c>
      <c r="B65" s="91">
        <v>0</v>
      </c>
      <c r="C65" s="91">
        <v>0</v>
      </c>
      <c r="D65" s="91">
        <v>0</v>
      </c>
    </row>
    <row r="66" spans="1:4" x14ac:dyDescent="0.25">
      <c r="A66" s="94" t="s">
        <v>212</v>
      </c>
      <c r="B66" s="91">
        <v>0</v>
      </c>
      <c r="C66" s="91">
        <v>0</v>
      </c>
      <c r="D66" s="91">
        <v>0</v>
      </c>
    </row>
    <row r="67" spans="1:4" x14ac:dyDescent="0.25">
      <c r="A67" s="45"/>
      <c r="B67" s="88"/>
      <c r="C67" s="88"/>
      <c r="D67" s="88"/>
    </row>
    <row r="68" spans="1:4" x14ac:dyDescent="0.25">
      <c r="A68" s="57" t="s">
        <v>219</v>
      </c>
      <c r="B68" s="91">
        <f>B15</f>
        <v>22311388</v>
      </c>
      <c r="C68" s="91">
        <f>C15</f>
        <v>2198221.1500000004</v>
      </c>
      <c r="D68" s="91">
        <f>D15</f>
        <v>2198221.1500000004</v>
      </c>
    </row>
    <row r="69" spans="1:4" x14ac:dyDescent="0.25">
      <c r="A69" s="45"/>
      <c r="B69" s="88"/>
      <c r="C69" s="88"/>
      <c r="D69" s="88"/>
    </row>
    <row r="70" spans="1:4" x14ac:dyDescent="0.25">
      <c r="A70" s="57" t="s">
        <v>197</v>
      </c>
      <c r="B70" s="16">
        <v>0</v>
      </c>
      <c r="C70" s="91">
        <f>C19</f>
        <v>0</v>
      </c>
      <c r="D70" s="91">
        <f>D19</f>
        <v>0</v>
      </c>
    </row>
    <row r="71" spans="1:4" x14ac:dyDescent="0.25">
      <c r="A71" s="45"/>
      <c r="B71" s="88"/>
      <c r="C71" s="88"/>
      <c r="D71" s="88"/>
    </row>
    <row r="72" spans="1:4" x14ac:dyDescent="0.25">
      <c r="A72" s="18" t="s">
        <v>220</v>
      </c>
      <c r="B72" s="14">
        <f>B63+B64-B68+B70</f>
        <v>-15500000</v>
      </c>
      <c r="C72" s="14">
        <f>C63+C64-C68+C70</f>
        <v>72240.849999999627</v>
      </c>
      <c r="D72" s="14">
        <f>D63+D64-D68+D70</f>
        <v>72240.849999999627</v>
      </c>
    </row>
    <row r="73" spans="1:4" x14ac:dyDescent="0.25">
      <c r="A73" s="45"/>
      <c r="B73" s="88"/>
      <c r="C73" s="88"/>
      <c r="D73" s="88"/>
    </row>
    <row r="74" spans="1:4" x14ac:dyDescent="0.25">
      <c r="A74" s="18" t="s">
        <v>221</v>
      </c>
      <c r="B74" s="14">
        <f>B72-B64</f>
        <v>-15500000</v>
      </c>
      <c r="C74" s="14">
        <f>C72-C64</f>
        <v>72240.849999999627</v>
      </c>
      <c r="D74" s="14">
        <f>D72-D64</f>
        <v>72240.849999999627</v>
      </c>
    </row>
    <row r="75" spans="1:4" x14ac:dyDescent="0.25">
      <c r="A75" s="54"/>
      <c r="B75" s="81"/>
      <c r="C75" s="81"/>
      <c r="D75" s="81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9" orientation="portrait" horizontalDpi="1200" verticalDpi="1200" r:id="rId1"/>
  <ignoredErrors>
    <ignoredError sqref="B8:D8 B29:D33 B37:D44 B48:D59 B63:D74 B12:D13 B16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view="pageBreakPreview" zoomScaleNormal="75" zoomScaleSheetLayoutView="100" workbookViewId="0">
      <selection activeCell="H17" sqref="H1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64" t="s">
        <v>222</v>
      </c>
      <c r="B1" s="165"/>
      <c r="C1" s="165"/>
      <c r="D1" s="165"/>
      <c r="E1" s="165"/>
      <c r="F1" s="165"/>
      <c r="G1" s="166"/>
    </row>
    <row r="2" spans="1:7" x14ac:dyDescent="0.25">
      <c r="A2" s="107" t="str">
        <f>'Formato 1'!A2</f>
        <v>ACADEMIA METROPOLITANA DE SEGURIDAD PÚBLICA DE LEÓN, GUANAJUATO</v>
      </c>
      <c r="B2" s="108"/>
      <c r="C2" s="108"/>
      <c r="D2" s="108"/>
      <c r="E2" s="108"/>
      <c r="F2" s="108"/>
      <c r="G2" s="109"/>
    </row>
    <row r="3" spans="1:7" x14ac:dyDescent="0.25">
      <c r="A3" s="110" t="s">
        <v>223</v>
      </c>
      <c r="B3" s="111"/>
      <c r="C3" s="111"/>
      <c r="D3" s="111"/>
      <c r="E3" s="111"/>
      <c r="F3" s="111"/>
      <c r="G3" s="112"/>
    </row>
    <row r="4" spans="1:7" x14ac:dyDescent="0.25">
      <c r="A4" s="110" t="str">
        <f>'Formato 3'!A4</f>
        <v>Del 1 de enero al 31 de marzo de 2026</v>
      </c>
      <c r="B4" s="111"/>
      <c r="C4" s="111"/>
      <c r="D4" s="111"/>
      <c r="E4" s="111"/>
      <c r="F4" s="111"/>
      <c r="G4" s="112"/>
    </row>
    <row r="5" spans="1:7" x14ac:dyDescent="0.25">
      <c r="A5" s="113" t="s">
        <v>2</v>
      </c>
      <c r="B5" s="114"/>
      <c r="C5" s="114"/>
      <c r="D5" s="114"/>
      <c r="E5" s="114"/>
      <c r="F5" s="114"/>
      <c r="G5" s="115"/>
    </row>
    <row r="6" spans="1:7" x14ac:dyDescent="0.25">
      <c r="A6" s="177" t="s">
        <v>5</v>
      </c>
      <c r="B6" s="179" t="s">
        <v>224</v>
      </c>
      <c r="C6" s="179"/>
      <c r="D6" s="179"/>
      <c r="E6" s="179"/>
      <c r="F6" s="179"/>
      <c r="G6" s="179" t="s">
        <v>225</v>
      </c>
    </row>
    <row r="7" spans="1:7" ht="30" x14ac:dyDescent="0.25">
      <c r="A7" s="178"/>
      <c r="B7" s="25" t="s">
        <v>226</v>
      </c>
      <c r="C7" s="7" t="s">
        <v>227</v>
      </c>
      <c r="D7" s="25" t="s">
        <v>228</v>
      </c>
      <c r="E7" s="25" t="s">
        <v>186</v>
      </c>
      <c r="F7" s="25" t="s">
        <v>229</v>
      </c>
      <c r="G7" s="179"/>
    </row>
    <row r="8" spans="1:7" x14ac:dyDescent="0.25">
      <c r="A8" s="26" t="s">
        <v>230</v>
      </c>
      <c r="B8" s="88"/>
      <c r="C8" s="88"/>
      <c r="D8" s="88"/>
      <c r="E8" s="88"/>
      <c r="F8" s="88"/>
      <c r="G8" s="88"/>
    </row>
    <row r="9" spans="1:7" x14ac:dyDescent="0.25">
      <c r="A9" s="57" t="s">
        <v>231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7" t="s">
        <v>232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7" t="s">
        <v>233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7" t="s">
        <v>234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7" t="s">
        <v>235</v>
      </c>
      <c r="B13" s="47">
        <v>0</v>
      </c>
      <c r="C13" s="47">
        <v>0</v>
      </c>
      <c r="D13" s="47">
        <v>0</v>
      </c>
      <c r="E13" s="47">
        <v>6870.0700000000006</v>
      </c>
      <c r="F13" s="47">
        <v>6870.0700000000006</v>
      </c>
      <c r="G13" s="47">
        <f t="shared" si="0"/>
        <v>6870.0700000000006</v>
      </c>
    </row>
    <row r="14" spans="1:7" x14ac:dyDescent="0.25">
      <c r="A14" s="57" t="s">
        <v>236</v>
      </c>
      <c r="B14" s="47">
        <v>15500000</v>
      </c>
      <c r="C14" s="47">
        <v>0</v>
      </c>
      <c r="D14" s="47">
        <v>15500000</v>
      </c>
      <c r="E14" s="47">
        <v>475752.6</v>
      </c>
      <c r="F14" s="47">
        <v>475752.6</v>
      </c>
      <c r="G14" s="47">
        <f t="shared" si="0"/>
        <v>-15024247.4</v>
      </c>
    </row>
    <row r="15" spans="1:7" x14ac:dyDescent="0.25">
      <c r="A15" s="57" t="s">
        <v>237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25">
      <c r="A16" s="89" t="s">
        <v>238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6" t="s">
        <v>239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6" t="s">
        <v>240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6" t="s">
        <v>241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6" t="s">
        <v>242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6" t="s">
        <v>243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6" t="s">
        <v>244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6" t="s">
        <v>245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6" t="s">
        <v>246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6" t="s">
        <v>247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6" t="s">
        <v>248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6" t="s">
        <v>249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7" t="s">
        <v>250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6" t="s">
        <v>251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6" t="s">
        <v>252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6" t="s">
        <v>253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6" t="s">
        <v>254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6" t="s">
        <v>255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7" t="s">
        <v>256</v>
      </c>
      <c r="B34" s="47">
        <v>6811388</v>
      </c>
      <c r="C34" s="47">
        <v>0</v>
      </c>
      <c r="D34" s="47">
        <v>6811388</v>
      </c>
      <c r="E34" s="47">
        <v>2270462</v>
      </c>
      <c r="F34" s="47">
        <v>2270462</v>
      </c>
      <c r="G34" s="47">
        <f t="shared" si="4"/>
        <v>-4540926</v>
      </c>
    </row>
    <row r="35" spans="1:7" ht="14.45" customHeight="1" x14ac:dyDescent="0.25">
      <c r="A35" s="57" t="s">
        <v>257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6" t="s">
        <v>258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7" t="s">
        <v>259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6" t="s">
        <v>260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6" t="s">
        <v>261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262</v>
      </c>
      <c r="B41" s="4">
        <f t="shared" ref="B41:G41" si="7">SUM(B9,B10,B11,B12,B13,B14,B15,B16,B28,B34,B35,B37)</f>
        <v>22311388</v>
      </c>
      <c r="C41" s="4">
        <f t="shared" si="7"/>
        <v>0</v>
      </c>
      <c r="D41" s="4">
        <f t="shared" si="7"/>
        <v>22311388</v>
      </c>
      <c r="E41" s="4">
        <f t="shared" si="7"/>
        <v>2753084.67</v>
      </c>
      <c r="F41" s="4">
        <f t="shared" si="7"/>
        <v>2753084.67</v>
      </c>
      <c r="G41" s="4">
        <f t="shared" si="7"/>
        <v>-19558303.329999998</v>
      </c>
    </row>
    <row r="42" spans="1:7" x14ac:dyDescent="0.25">
      <c r="A42" s="3" t="s">
        <v>263</v>
      </c>
      <c r="B42" s="90"/>
      <c r="C42" s="90"/>
      <c r="D42" s="90"/>
      <c r="E42" s="90"/>
      <c r="F42" s="90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264</v>
      </c>
      <c r="B44" s="49"/>
      <c r="C44" s="49"/>
      <c r="D44" s="49"/>
      <c r="E44" s="49"/>
      <c r="F44" s="49"/>
      <c r="G44" s="49"/>
    </row>
    <row r="45" spans="1:7" x14ac:dyDescent="0.25">
      <c r="A45" s="57" t="s">
        <v>265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79" t="s">
        <v>266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79" t="s">
        <v>267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79" t="s">
        <v>268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79" t="s">
        <v>269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79" t="s">
        <v>270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79" t="s">
        <v>271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0" t="s">
        <v>272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6" t="s">
        <v>273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7" t="s">
        <v>274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0" t="s">
        <v>275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79" t="s">
        <v>276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79" t="s">
        <v>277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0" t="s">
        <v>278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7" t="s">
        <v>279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79" t="s">
        <v>280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79" t="s">
        <v>281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7" t="s">
        <v>282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7" t="s">
        <v>283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284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285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286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287</v>
      </c>
      <c r="B70" s="4">
        <f t="shared" ref="B70:G70" si="16">B41+B65+B67</f>
        <v>22311388</v>
      </c>
      <c r="C70" s="4">
        <f t="shared" si="16"/>
        <v>0</v>
      </c>
      <c r="D70" s="4">
        <f t="shared" si="16"/>
        <v>22311388</v>
      </c>
      <c r="E70" s="4">
        <f t="shared" si="16"/>
        <v>2753084.67</v>
      </c>
      <c r="F70" s="4">
        <f t="shared" si="16"/>
        <v>2753084.67</v>
      </c>
      <c r="G70" s="4">
        <f t="shared" si="16"/>
        <v>-19558303.329999998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288</v>
      </c>
      <c r="B72" s="49"/>
      <c r="C72" s="49"/>
      <c r="D72" s="49"/>
      <c r="E72" s="49"/>
      <c r="F72" s="49"/>
      <c r="G72" s="49"/>
    </row>
    <row r="73" spans="1:7" ht="30" x14ac:dyDescent="0.25">
      <c r="A73" s="66" t="s">
        <v>289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6" t="s">
        <v>290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291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view="pageBreakPreview" topLeftCell="A10" zoomScaleNormal="75" zoomScaleSheetLayoutView="100" workbookViewId="0">
      <selection activeCell="F39" sqref="F3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82" t="s">
        <v>292</v>
      </c>
      <c r="B1" s="165"/>
      <c r="C1" s="165"/>
      <c r="D1" s="165"/>
      <c r="E1" s="165"/>
      <c r="F1" s="165"/>
      <c r="G1" s="166"/>
    </row>
    <row r="2" spans="1:7" x14ac:dyDescent="0.25">
      <c r="A2" s="167" t="str">
        <f>'Formato 1'!A2</f>
        <v>ACADEMIA METROPOLITANA DE SEGURIDAD PÚBLICA DE LEÓN, GUANAJUATO</v>
      </c>
      <c r="B2" s="168"/>
      <c r="C2" s="168"/>
      <c r="D2" s="168"/>
      <c r="E2" s="168"/>
      <c r="F2" s="168"/>
      <c r="G2" s="169"/>
    </row>
    <row r="3" spans="1:7" x14ac:dyDescent="0.25">
      <c r="A3" s="170" t="s">
        <v>293</v>
      </c>
      <c r="B3" s="171"/>
      <c r="C3" s="171"/>
      <c r="D3" s="171"/>
      <c r="E3" s="171"/>
      <c r="F3" s="171"/>
      <c r="G3" s="172"/>
    </row>
    <row r="4" spans="1:7" x14ac:dyDescent="0.25">
      <c r="A4" s="170" t="s">
        <v>294</v>
      </c>
      <c r="B4" s="171"/>
      <c r="C4" s="171"/>
      <c r="D4" s="171"/>
      <c r="E4" s="171"/>
      <c r="F4" s="171"/>
      <c r="G4" s="172"/>
    </row>
    <row r="5" spans="1:7" x14ac:dyDescent="0.25">
      <c r="A5" s="170" t="str">
        <f>'Formato 3'!A4</f>
        <v>Del 1 de enero al 31 de marzo de 2026</v>
      </c>
      <c r="B5" s="171"/>
      <c r="C5" s="171"/>
      <c r="D5" s="171"/>
      <c r="E5" s="171"/>
      <c r="F5" s="171"/>
      <c r="G5" s="172"/>
    </row>
    <row r="6" spans="1:7" x14ac:dyDescent="0.25">
      <c r="A6" s="173" t="s">
        <v>2</v>
      </c>
      <c r="B6" s="174"/>
      <c r="C6" s="174"/>
      <c r="D6" s="174"/>
      <c r="E6" s="174"/>
      <c r="F6" s="174"/>
      <c r="G6" s="175"/>
    </row>
    <row r="7" spans="1:7" x14ac:dyDescent="0.25">
      <c r="A7" s="180" t="s">
        <v>5</v>
      </c>
      <c r="B7" s="180" t="s">
        <v>295</v>
      </c>
      <c r="C7" s="180"/>
      <c r="D7" s="180"/>
      <c r="E7" s="180"/>
      <c r="F7" s="180"/>
      <c r="G7" s="181" t="s">
        <v>296</v>
      </c>
    </row>
    <row r="8" spans="1:7" ht="30" x14ac:dyDescent="0.25">
      <c r="A8" s="180"/>
      <c r="B8" s="7" t="s">
        <v>201</v>
      </c>
      <c r="C8" s="7" t="s">
        <v>297</v>
      </c>
      <c r="D8" s="7" t="s">
        <v>298</v>
      </c>
      <c r="E8" s="7" t="s">
        <v>186</v>
      </c>
      <c r="F8" s="7" t="s">
        <v>299</v>
      </c>
      <c r="G8" s="180"/>
    </row>
    <row r="9" spans="1:7" x14ac:dyDescent="0.25">
      <c r="A9" s="27" t="s">
        <v>300</v>
      </c>
      <c r="B9" s="82">
        <f t="shared" ref="B9:G9" si="0">SUM(B10,B18,B28,B38,B48,B58,B62,B71,B75)</f>
        <v>22311388</v>
      </c>
      <c r="C9" s="82">
        <f t="shared" si="0"/>
        <v>0</v>
      </c>
      <c r="D9" s="82">
        <f t="shared" si="0"/>
        <v>22311388</v>
      </c>
      <c r="E9" s="82">
        <f t="shared" si="0"/>
        <v>2198221.1500000004</v>
      </c>
      <c r="F9" s="82">
        <f t="shared" si="0"/>
        <v>2198221.1500000004</v>
      </c>
      <c r="G9" s="82">
        <f t="shared" si="0"/>
        <v>20113166.849999998</v>
      </c>
    </row>
    <row r="10" spans="1:7" x14ac:dyDescent="0.25">
      <c r="A10" s="83" t="s">
        <v>301</v>
      </c>
      <c r="B10" s="82">
        <f t="shared" ref="B10:G10" si="1">SUM(B11:B17)</f>
        <v>0</v>
      </c>
      <c r="C10" s="82">
        <f t="shared" si="1"/>
        <v>0</v>
      </c>
      <c r="D10" s="82">
        <f t="shared" si="1"/>
        <v>0</v>
      </c>
      <c r="E10" s="82">
        <f t="shared" si="1"/>
        <v>0</v>
      </c>
      <c r="F10" s="82">
        <f t="shared" si="1"/>
        <v>0</v>
      </c>
      <c r="G10" s="82">
        <f t="shared" si="1"/>
        <v>0</v>
      </c>
    </row>
    <row r="11" spans="1:7" x14ac:dyDescent="0.25">
      <c r="A11" s="84" t="s">
        <v>302</v>
      </c>
      <c r="B11" s="159">
        <v>0</v>
      </c>
      <c r="C11" s="159">
        <v>0</v>
      </c>
      <c r="D11" s="159">
        <v>0</v>
      </c>
      <c r="E11" s="159">
        <v>0</v>
      </c>
      <c r="F11" s="159">
        <v>0</v>
      </c>
      <c r="G11" s="159">
        <f>D11-E11</f>
        <v>0</v>
      </c>
    </row>
    <row r="12" spans="1:7" x14ac:dyDescent="0.25">
      <c r="A12" s="84" t="s">
        <v>303</v>
      </c>
      <c r="B12" s="159">
        <v>0</v>
      </c>
      <c r="C12" s="159">
        <v>0</v>
      </c>
      <c r="D12" s="159">
        <v>0</v>
      </c>
      <c r="E12" s="159">
        <v>0</v>
      </c>
      <c r="F12" s="159">
        <v>0</v>
      </c>
      <c r="G12" s="159">
        <f t="shared" ref="G12:G17" si="2">D12-E12</f>
        <v>0</v>
      </c>
    </row>
    <row r="13" spans="1:7" x14ac:dyDescent="0.25">
      <c r="A13" s="84" t="s">
        <v>304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f t="shared" si="2"/>
        <v>0</v>
      </c>
    </row>
    <row r="14" spans="1:7" x14ac:dyDescent="0.25">
      <c r="A14" s="84" t="s">
        <v>305</v>
      </c>
      <c r="B14" s="159">
        <v>0</v>
      </c>
      <c r="C14" s="159">
        <v>0</v>
      </c>
      <c r="D14" s="159">
        <v>0</v>
      </c>
      <c r="E14" s="159">
        <v>0</v>
      </c>
      <c r="F14" s="159">
        <v>0</v>
      </c>
      <c r="G14" s="159">
        <f t="shared" si="2"/>
        <v>0</v>
      </c>
    </row>
    <row r="15" spans="1:7" x14ac:dyDescent="0.25">
      <c r="A15" s="84" t="s">
        <v>306</v>
      </c>
      <c r="B15" s="159">
        <v>0</v>
      </c>
      <c r="C15" s="159">
        <v>0</v>
      </c>
      <c r="D15" s="159">
        <v>0</v>
      </c>
      <c r="E15" s="159">
        <v>0</v>
      </c>
      <c r="F15" s="159">
        <v>0</v>
      </c>
      <c r="G15" s="159">
        <f t="shared" si="2"/>
        <v>0</v>
      </c>
    </row>
    <row r="16" spans="1:7" x14ac:dyDescent="0.25">
      <c r="A16" s="84" t="s">
        <v>307</v>
      </c>
      <c r="B16" s="159">
        <v>0</v>
      </c>
      <c r="C16" s="159">
        <v>0</v>
      </c>
      <c r="D16" s="159">
        <v>0</v>
      </c>
      <c r="E16" s="159">
        <v>0</v>
      </c>
      <c r="F16" s="159">
        <v>0</v>
      </c>
      <c r="G16" s="159">
        <f t="shared" si="2"/>
        <v>0</v>
      </c>
    </row>
    <row r="17" spans="1:7" x14ac:dyDescent="0.25">
      <c r="A17" s="84" t="s">
        <v>308</v>
      </c>
      <c r="B17" s="159">
        <v>0</v>
      </c>
      <c r="C17" s="159">
        <v>0</v>
      </c>
      <c r="D17" s="159">
        <v>0</v>
      </c>
      <c r="E17" s="159">
        <v>0</v>
      </c>
      <c r="F17" s="159">
        <v>0</v>
      </c>
      <c r="G17" s="159">
        <f t="shared" si="2"/>
        <v>0</v>
      </c>
    </row>
    <row r="18" spans="1:7" x14ac:dyDescent="0.25">
      <c r="A18" s="83" t="s">
        <v>309</v>
      </c>
      <c r="B18" s="161">
        <f t="shared" ref="B18:G18" si="3">SUM(B19:B27)</f>
        <v>10881669</v>
      </c>
      <c r="C18" s="161">
        <f t="shared" si="3"/>
        <v>0</v>
      </c>
      <c r="D18" s="161">
        <f t="shared" si="3"/>
        <v>10881669</v>
      </c>
      <c r="E18" s="161">
        <f t="shared" si="3"/>
        <v>1038728.2100000001</v>
      </c>
      <c r="F18" s="161">
        <f t="shared" si="3"/>
        <v>1038728.2100000001</v>
      </c>
      <c r="G18" s="161">
        <f t="shared" si="3"/>
        <v>9842940.7899999991</v>
      </c>
    </row>
    <row r="19" spans="1:7" x14ac:dyDescent="0.25">
      <c r="A19" s="84" t="s">
        <v>310</v>
      </c>
      <c r="B19" s="159">
        <v>1409998</v>
      </c>
      <c r="C19" s="159">
        <v>0</v>
      </c>
      <c r="D19" s="159">
        <v>1409998</v>
      </c>
      <c r="E19" s="159">
        <v>130916.53</v>
      </c>
      <c r="F19" s="159">
        <v>130916.53</v>
      </c>
      <c r="G19" s="159">
        <f>D19-E19</f>
        <v>1279081.47</v>
      </c>
    </row>
    <row r="20" spans="1:7" x14ac:dyDescent="0.25">
      <c r="A20" s="84" t="s">
        <v>311</v>
      </c>
      <c r="B20" s="159">
        <v>4235000</v>
      </c>
      <c r="C20" s="159">
        <v>0</v>
      </c>
      <c r="D20" s="159">
        <v>4235000</v>
      </c>
      <c r="E20" s="159">
        <v>634076.97</v>
      </c>
      <c r="F20" s="159">
        <v>634076.97</v>
      </c>
      <c r="G20" s="159">
        <f t="shared" ref="G20:G27" si="4">D20-E20</f>
        <v>3600923.0300000003</v>
      </c>
    </row>
    <row r="21" spans="1:7" x14ac:dyDescent="0.25">
      <c r="A21" s="84" t="s">
        <v>312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f t="shared" si="4"/>
        <v>0</v>
      </c>
    </row>
    <row r="22" spans="1:7" x14ac:dyDescent="0.25">
      <c r="A22" s="84" t="s">
        <v>313</v>
      </c>
      <c r="B22" s="159">
        <v>455671</v>
      </c>
      <c r="C22" s="159">
        <v>0</v>
      </c>
      <c r="D22" s="159">
        <v>455671</v>
      </c>
      <c r="E22" s="159">
        <v>24313.8</v>
      </c>
      <c r="F22" s="159">
        <v>24313.8</v>
      </c>
      <c r="G22" s="159">
        <f t="shared" si="4"/>
        <v>431357.2</v>
      </c>
    </row>
    <row r="23" spans="1:7" x14ac:dyDescent="0.25">
      <c r="A23" s="84" t="s">
        <v>314</v>
      </c>
      <c r="B23" s="159">
        <v>620000</v>
      </c>
      <c r="C23" s="159">
        <v>0</v>
      </c>
      <c r="D23" s="159">
        <v>620000</v>
      </c>
      <c r="E23" s="159">
        <v>27521</v>
      </c>
      <c r="F23" s="159">
        <v>27521</v>
      </c>
      <c r="G23" s="159">
        <f t="shared" si="4"/>
        <v>592479</v>
      </c>
    </row>
    <row r="24" spans="1:7" x14ac:dyDescent="0.25">
      <c r="A24" s="84" t="s">
        <v>315</v>
      </c>
      <c r="B24" s="159">
        <v>650000</v>
      </c>
      <c r="C24" s="159">
        <v>0</v>
      </c>
      <c r="D24" s="159">
        <v>650000</v>
      </c>
      <c r="E24" s="159">
        <v>81977.5</v>
      </c>
      <c r="F24" s="159">
        <v>81977.5</v>
      </c>
      <c r="G24" s="159">
        <f t="shared" si="4"/>
        <v>568022.5</v>
      </c>
    </row>
    <row r="25" spans="1:7" x14ac:dyDescent="0.25">
      <c r="A25" s="84" t="s">
        <v>316</v>
      </c>
      <c r="B25" s="159">
        <v>2860000</v>
      </c>
      <c r="C25" s="159">
        <v>0</v>
      </c>
      <c r="D25" s="159">
        <v>2860000</v>
      </c>
      <c r="E25" s="159">
        <v>0</v>
      </c>
      <c r="F25" s="159">
        <v>0</v>
      </c>
      <c r="G25" s="159">
        <f t="shared" si="4"/>
        <v>2860000</v>
      </c>
    </row>
    <row r="26" spans="1:7" x14ac:dyDescent="0.25">
      <c r="A26" s="84" t="s">
        <v>317</v>
      </c>
      <c r="B26" s="159">
        <v>250000</v>
      </c>
      <c r="C26" s="159">
        <v>0</v>
      </c>
      <c r="D26" s="159">
        <v>250000</v>
      </c>
      <c r="E26" s="159">
        <v>0</v>
      </c>
      <c r="F26" s="159">
        <v>0</v>
      </c>
      <c r="G26" s="159">
        <f t="shared" si="4"/>
        <v>250000</v>
      </c>
    </row>
    <row r="27" spans="1:7" x14ac:dyDescent="0.25">
      <c r="A27" s="84" t="s">
        <v>318</v>
      </c>
      <c r="B27" s="159">
        <v>401000</v>
      </c>
      <c r="C27" s="159">
        <v>0</v>
      </c>
      <c r="D27" s="159">
        <v>401000</v>
      </c>
      <c r="E27" s="159">
        <v>139922.41</v>
      </c>
      <c r="F27" s="159">
        <v>139922.41</v>
      </c>
      <c r="G27" s="159">
        <f t="shared" si="4"/>
        <v>261077.59</v>
      </c>
    </row>
    <row r="28" spans="1:7" x14ac:dyDescent="0.25">
      <c r="A28" s="83" t="s">
        <v>319</v>
      </c>
      <c r="B28" s="161">
        <f t="shared" ref="B28:G28" si="5">SUM(B29:B37)</f>
        <v>8909591</v>
      </c>
      <c r="C28" s="161">
        <f t="shared" si="5"/>
        <v>0</v>
      </c>
      <c r="D28" s="161">
        <f t="shared" si="5"/>
        <v>8909591</v>
      </c>
      <c r="E28" s="161">
        <f t="shared" si="5"/>
        <v>1159492.9400000002</v>
      </c>
      <c r="F28" s="161">
        <f t="shared" si="5"/>
        <v>1159492.9400000002</v>
      </c>
      <c r="G28" s="161">
        <f t="shared" si="5"/>
        <v>7750098.0599999996</v>
      </c>
    </row>
    <row r="29" spans="1:7" x14ac:dyDescent="0.25">
      <c r="A29" s="84" t="s">
        <v>320</v>
      </c>
      <c r="B29" s="159">
        <v>964714</v>
      </c>
      <c r="C29" s="159">
        <v>-4000</v>
      </c>
      <c r="D29" s="159">
        <v>960714</v>
      </c>
      <c r="E29" s="159">
        <v>154834.76999999999</v>
      </c>
      <c r="F29" s="159">
        <v>154834.76999999999</v>
      </c>
      <c r="G29" s="159">
        <f>D29-E29</f>
        <v>805879.23</v>
      </c>
    </row>
    <row r="30" spans="1:7" x14ac:dyDescent="0.25">
      <c r="A30" s="84" t="s">
        <v>321</v>
      </c>
      <c r="B30" s="159">
        <v>60000</v>
      </c>
      <c r="C30" s="159">
        <v>0</v>
      </c>
      <c r="D30" s="159">
        <v>60000</v>
      </c>
      <c r="E30" s="159">
        <v>9048</v>
      </c>
      <c r="F30" s="159">
        <v>9048</v>
      </c>
      <c r="G30" s="159">
        <f t="shared" ref="G30:G37" si="6">D30-E30</f>
        <v>50952</v>
      </c>
    </row>
    <row r="31" spans="1:7" x14ac:dyDescent="0.25">
      <c r="A31" s="84" t="s">
        <v>322</v>
      </c>
      <c r="B31" s="159">
        <v>5080060</v>
      </c>
      <c r="C31" s="159">
        <v>0</v>
      </c>
      <c r="D31" s="159">
        <v>5080060</v>
      </c>
      <c r="E31" s="159">
        <v>729315.44000000006</v>
      </c>
      <c r="F31" s="159">
        <v>729315.44000000006</v>
      </c>
      <c r="G31" s="159">
        <f t="shared" si="6"/>
        <v>4350744.5599999996</v>
      </c>
    </row>
    <row r="32" spans="1:7" x14ac:dyDescent="0.25">
      <c r="A32" s="84" t="s">
        <v>323</v>
      </c>
      <c r="B32" s="159">
        <v>248000</v>
      </c>
      <c r="C32" s="159">
        <v>4000</v>
      </c>
      <c r="D32" s="159">
        <v>252000</v>
      </c>
      <c r="E32" s="159">
        <v>870</v>
      </c>
      <c r="F32" s="159">
        <v>870</v>
      </c>
      <c r="G32" s="159">
        <f t="shared" si="6"/>
        <v>251130</v>
      </c>
    </row>
    <row r="33" spans="1:7" ht="14.45" customHeight="1" x14ac:dyDescent="0.25">
      <c r="A33" s="84" t="s">
        <v>324</v>
      </c>
      <c r="B33" s="159">
        <v>2088816</v>
      </c>
      <c r="C33" s="159">
        <v>0</v>
      </c>
      <c r="D33" s="159">
        <v>2088816</v>
      </c>
      <c r="E33" s="159">
        <v>205768.78</v>
      </c>
      <c r="F33" s="159">
        <v>205768.78</v>
      </c>
      <c r="G33" s="159">
        <f t="shared" si="6"/>
        <v>1883047.22</v>
      </c>
    </row>
    <row r="34" spans="1:7" ht="14.45" customHeight="1" x14ac:dyDescent="0.25">
      <c r="A34" s="84" t="s">
        <v>325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f t="shared" si="6"/>
        <v>0</v>
      </c>
    </row>
    <row r="35" spans="1:7" ht="14.45" customHeight="1" x14ac:dyDescent="0.25">
      <c r="A35" s="84" t="s">
        <v>326</v>
      </c>
      <c r="B35" s="159">
        <v>270000</v>
      </c>
      <c r="C35" s="159">
        <v>0</v>
      </c>
      <c r="D35" s="159">
        <v>270000</v>
      </c>
      <c r="E35" s="159">
        <v>17539.599999999999</v>
      </c>
      <c r="F35" s="159">
        <v>17539.599999999999</v>
      </c>
      <c r="G35" s="159">
        <f t="shared" si="6"/>
        <v>252460.4</v>
      </c>
    </row>
    <row r="36" spans="1:7" ht="14.45" customHeight="1" x14ac:dyDescent="0.25">
      <c r="A36" s="84" t="s">
        <v>327</v>
      </c>
      <c r="B36" s="159">
        <v>188000</v>
      </c>
      <c r="C36" s="159">
        <v>0</v>
      </c>
      <c r="D36" s="159">
        <v>188000</v>
      </c>
      <c r="E36" s="159">
        <v>32262.799999999999</v>
      </c>
      <c r="F36" s="159">
        <v>32262.799999999999</v>
      </c>
      <c r="G36" s="159">
        <f t="shared" si="6"/>
        <v>155737.20000000001</v>
      </c>
    </row>
    <row r="37" spans="1:7" ht="14.45" customHeight="1" x14ac:dyDescent="0.25">
      <c r="A37" s="84" t="s">
        <v>328</v>
      </c>
      <c r="B37" s="159">
        <v>10001</v>
      </c>
      <c r="C37" s="159">
        <v>0</v>
      </c>
      <c r="D37" s="159">
        <v>10001</v>
      </c>
      <c r="E37" s="159">
        <v>9853.5499999999993</v>
      </c>
      <c r="F37" s="159">
        <v>9853.5499999999993</v>
      </c>
      <c r="G37" s="159">
        <f t="shared" si="6"/>
        <v>147.45000000000073</v>
      </c>
    </row>
    <row r="38" spans="1:7" x14ac:dyDescent="0.25">
      <c r="A38" s="83" t="s">
        <v>329</v>
      </c>
      <c r="B38" s="161">
        <f t="shared" ref="B38:G38" si="7">SUM(B39:B47)</f>
        <v>0</v>
      </c>
      <c r="C38" s="161">
        <f t="shared" si="7"/>
        <v>0</v>
      </c>
      <c r="D38" s="161">
        <f t="shared" si="7"/>
        <v>0</v>
      </c>
      <c r="E38" s="161">
        <f t="shared" si="7"/>
        <v>0</v>
      </c>
      <c r="F38" s="161">
        <f t="shared" si="7"/>
        <v>0</v>
      </c>
      <c r="G38" s="161">
        <f t="shared" si="7"/>
        <v>0</v>
      </c>
    </row>
    <row r="39" spans="1:7" x14ac:dyDescent="0.25">
      <c r="A39" s="84" t="s">
        <v>330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f>D39-E39</f>
        <v>0</v>
      </c>
    </row>
    <row r="40" spans="1:7" x14ac:dyDescent="0.25">
      <c r="A40" s="84" t="s">
        <v>331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f t="shared" ref="G40:G47" si="8">D40-E40</f>
        <v>0</v>
      </c>
    </row>
    <row r="41" spans="1:7" x14ac:dyDescent="0.25">
      <c r="A41" s="84" t="s">
        <v>332</v>
      </c>
      <c r="B41" s="159">
        <v>0</v>
      </c>
      <c r="C41" s="159">
        <v>0</v>
      </c>
      <c r="D41" s="159">
        <v>0</v>
      </c>
      <c r="E41" s="159">
        <v>0</v>
      </c>
      <c r="F41" s="159">
        <v>0</v>
      </c>
      <c r="G41" s="159">
        <f t="shared" si="8"/>
        <v>0</v>
      </c>
    </row>
    <row r="42" spans="1:7" x14ac:dyDescent="0.25">
      <c r="A42" s="84" t="s">
        <v>333</v>
      </c>
      <c r="B42" s="159">
        <v>0</v>
      </c>
      <c r="C42" s="159">
        <v>0</v>
      </c>
      <c r="D42" s="159">
        <v>0</v>
      </c>
      <c r="E42" s="159">
        <v>0</v>
      </c>
      <c r="F42" s="159">
        <v>0</v>
      </c>
      <c r="G42" s="159">
        <f t="shared" si="8"/>
        <v>0</v>
      </c>
    </row>
    <row r="43" spans="1:7" x14ac:dyDescent="0.25">
      <c r="A43" s="84" t="s">
        <v>334</v>
      </c>
      <c r="B43" s="159">
        <v>0</v>
      </c>
      <c r="C43" s="159">
        <v>0</v>
      </c>
      <c r="D43" s="159">
        <v>0</v>
      </c>
      <c r="E43" s="159">
        <v>0</v>
      </c>
      <c r="F43" s="159">
        <v>0</v>
      </c>
      <c r="G43" s="159">
        <f t="shared" si="8"/>
        <v>0</v>
      </c>
    </row>
    <row r="44" spans="1:7" x14ac:dyDescent="0.25">
      <c r="A44" s="84" t="s">
        <v>335</v>
      </c>
      <c r="B44" s="159">
        <v>0</v>
      </c>
      <c r="C44" s="159">
        <v>0</v>
      </c>
      <c r="D44" s="159">
        <v>0</v>
      </c>
      <c r="E44" s="159">
        <v>0</v>
      </c>
      <c r="F44" s="159">
        <v>0</v>
      </c>
      <c r="G44" s="159">
        <f t="shared" si="8"/>
        <v>0</v>
      </c>
    </row>
    <row r="45" spans="1:7" x14ac:dyDescent="0.25">
      <c r="A45" s="84" t="s">
        <v>336</v>
      </c>
      <c r="B45" s="159">
        <v>0</v>
      </c>
      <c r="C45" s="159">
        <v>0</v>
      </c>
      <c r="D45" s="159">
        <v>0</v>
      </c>
      <c r="E45" s="159">
        <v>0</v>
      </c>
      <c r="F45" s="159">
        <v>0</v>
      </c>
      <c r="G45" s="159">
        <f t="shared" si="8"/>
        <v>0</v>
      </c>
    </row>
    <row r="46" spans="1:7" x14ac:dyDescent="0.25">
      <c r="A46" s="84" t="s">
        <v>337</v>
      </c>
      <c r="B46" s="159">
        <v>0</v>
      </c>
      <c r="C46" s="159">
        <v>0</v>
      </c>
      <c r="D46" s="159">
        <v>0</v>
      </c>
      <c r="E46" s="159">
        <v>0</v>
      </c>
      <c r="F46" s="159">
        <v>0</v>
      </c>
      <c r="G46" s="159">
        <f t="shared" si="8"/>
        <v>0</v>
      </c>
    </row>
    <row r="47" spans="1:7" x14ac:dyDescent="0.25">
      <c r="A47" s="84" t="s">
        <v>338</v>
      </c>
      <c r="B47" s="159">
        <v>0</v>
      </c>
      <c r="C47" s="159">
        <v>0</v>
      </c>
      <c r="D47" s="159">
        <v>0</v>
      </c>
      <c r="E47" s="159">
        <v>0</v>
      </c>
      <c r="F47" s="159">
        <v>0</v>
      </c>
      <c r="G47" s="159">
        <f t="shared" si="8"/>
        <v>0</v>
      </c>
    </row>
    <row r="48" spans="1:7" x14ac:dyDescent="0.25">
      <c r="A48" s="83" t="s">
        <v>339</v>
      </c>
      <c r="B48" s="161">
        <f t="shared" ref="B48:G48" si="9">SUM(B49:B57)</f>
        <v>2520128</v>
      </c>
      <c r="C48" s="161">
        <f t="shared" si="9"/>
        <v>0</v>
      </c>
      <c r="D48" s="161">
        <f t="shared" si="9"/>
        <v>2520128</v>
      </c>
      <c r="E48" s="161">
        <f t="shared" si="9"/>
        <v>0</v>
      </c>
      <c r="F48" s="161">
        <f t="shared" si="9"/>
        <v>0</v>
      </c>
      <c r="G48" s="161">
        <f t="shared" si="9"/>
        <v>2520128</v>
      </c>
    </row>
    <row r="49" spans="1:7" x14ac:dyDescent="0.25">
      <c r="A49" s="84" t="s">
        <v>340</v>
      </c>
      <c r="B49" s="159">
        <v>1032009</v>
      </c>
      <c r="C49" s="159">
        <v>0</v>
      </c>
      <c r="D49" s="159">
        <v>1032009</v>
      </c>
      <c r="E49" s="159">
        <v>0</v>
      </c>
      <c r="F49" s="159">
        <v>0</v>
      </c>
      <c r="G49" s="159">
        <f>D49-E49</f>
        <v>1032009</v>
      </c>
    </row>
    <row r="50" spans="1:7" x14ac:dyDescent="0.25">
      <c r="A50" s="84" t="s">
        <v>341</v>
      </c>
      <c r="B50" s="159">
        <v>0</v>
      </c>
      <c r="C50" s="159">
        <v>0</v>
      </c>
      <c r="D50" s="159">
        <v>0</v>
      </c>
      <c r="E50" s="159">
        <v>0</v>
      </c>
      <c r="F50" s="159">
        <v>0</v>
      </c>
      <c r="G50" s="159">
        <f t="shared" ref="G50:G57" si="10">D50-E50</f>
        <v>0</v>
      </c>
    </row>
    <row r="51" spans="1:7" x14ac:dyDescent="0.25">
      <c r="A51" s="84" t="s">
        <v>342</v>
      </c>
      <c r="B51" s="159">
        <v>15000</v>
      </c>
      <c r="C51" s="159">
        <v>0</v>
      </c>
      <c r="D51" s="159">
        <v>15000</v>
      </c>
      <c r="E51" s="159">
        <v>0</v>
      </c>
      <c r="F51" s="159">
        <v>0</v>
      </c>
      <c r="G51" s="159">
        <f t="shared" si="10"/>
        <v>15000</v>
      </c>
    </row>
    <row r="52" spans="1:7" x14ac:dyDescent="0.25">
      <c r="A52" s="84" t="s">
        <v>343</v>
      </c>
      <c r="B52" s="159">
        <v>868100</v>
      </c>
      <c r="C52" s="159">
        <v>0</v>
      </c>
      <c r="D52" s="159">
        <v>868100</v>
      </c>
      <c r="E52" s="159">
        <v>0</v>
      </c>
      <c r="F52" s="159">
        <v>0</v>
      </c>
      <c r="G52" s="159">
        <f t="shared" si="10"/>
        <v>868100</v>
      </c>
    </row>
    <row r="53" spans="1:7" x14ac:dyDescent="0.25">
      <c r="A53" s="84" t="s">
        <v>344</v>
      </c>
      <c r="B53" s="159">
        <v>0</v>
      </c>
      <c r="C53" s="159">
        <v>0</v>
      </c>
      <c r="D53" s="159">
        <v>0</v>
      </c>
      <c r="E53" s="159">
        <v>0</v>
      </c>
      <c r="F53" s="159">
        <v>0</v>
      </c>
      <c r="G53" s="159">
        <f t="shared" si="10"/>
        <v>0</v>
      </c>
    </row>
    <row r="54" spans="1:7" x14ac:dyDescent="0.25">
      <c r="A54" s="84" t="s">
        <v>345</v>
      </c>
      <c r="B54" s="159">
        <v>55019</v>
      </c>
      <c r="C54" s="159">
        <v>0</v>
      </c>
      <c r="D54" s="159">
        <v>55019</v>
      </c>
      <c r="E54" s="159">
        <v>0</v>
      </c>
      <c r="F54" s="159">
        <v>0</v>
      </c>
      <c r="G54" s="159">
        <f t="shared" si="10"/>
        <v>55019</v>
      </c>
    </row>
    <row r="55" spans="1:7" x14ac:dyDescent="0.25">
      <c r="A55" s="84" t="s">
        <v>346</v>
      </c>
      <c r="B55" s="159">
        <v>0</v>
      </c>
      <c r="C55" s="159">
        <v>0</v>
      </c>
      <c r="D55" s="159">
        <v>0</v>
      </c>
      <c r="E55" s="159">
        <v>0</v>
      </c>
      <c r="F55" s="159">
        <v>0</v>
      </c>
      <c r="G55" s="159">
        <f t="shared" si="10"/>
        <v>0</v>
      </c>
    </row>
    <row r="56" spans="1:7" x14ac:dyDescent="0.25">
      <c r="A56" s="84" t="s">
        <v>347</v>
      </c>
      <c r="B56" s="159">
        <v>0</v>
      </c>
      <c r="C56" s="159">
        <v>0</v>
      </c>
      <c r="D56" s="159">
        <v>0</v>
      </c>
      <c r="E56" s="159">
        <v>0</v>
      </c>
      <c r="F56" s="159">
        <v>0</v>
      </c>
      <c r="G56" s="159">
        <f t="shared" si="10"/>
        <v>0</v>
      </c>
    </row>
    <row r="57" spans="1:7" x14ac:dyDescent="0.25">
      <c r="A57" s="84" t="s">
        <v>348</v>
      </c>
      <c r="B57" s="159">
        <v>550000</v>
      </c>
      <c r="C57" s="159">
        <v>0</v>
      </c>
      <c r="D57" s="159">
        <v>550000</v>
      </c>
      <c r="E57" s="159">
        <v>0</v>
      </c>
      <c r="F57" s="159">
        <v>0</v>
      </c>
      <c r="G57" s="159">
        <f t="shared" si="10"/>
        <v>550000</v>
      </c>
    </row>
    <row r="58" spans="1:7" x14ac:dyDescent="0.25">
      <c r="A58" s="83" t="s">
        <v>349</v>
      </c>
      <c r="B58" s="161">
        <f t="shared" ref="B58:G58" si="11">SUM(B59:B61)</f>
        <v>0</v>
      </c>
      <c r="C58" s="161">
        <f t="shared" si="11"/>
        <v>0</v>
      </c>
      <c r="D58" s="161">
        <f t="shared" si="11"/>
        <v>0</v>
      </c>
      <c r="E58" s="161">
        <f t="shared" si="11"/>
        <v>0</v>
      </c>
      <c r="F58" s="161">
        <f t="shared" si="11"/>
        <v>0</v>
      </c>
      <c r="G58" s="161">
        <f t="shared" si="11"/>
        <v>0</v>
      </c>
    </row>
    <row r="59" spans="1:7" x14ac:dyDescent="0.25">
      <c r="A59" s="84" t="s">
        <v>350</v>
      </c>
      <c r="B59" s="159">
        <v>0</v>
      </c>
      <c r="C59" s="159">
        <v>0</v>
      </c>
      <c r="D59" s="159">
        <v>0</v>
      </c>
      <c r="E59" s="159">
        <v>0</v>
      </c>
      <c r="F59" s="159">
        <v>0</v>
      </c>
      <c r="G59" s="159">
        <f>D59-E59</f>
        <v>0</v>
      </c>
    </row>
    <row r="60" spans="1:7" x14ac:dyDescent="0.25">
      <c r="A60" s="84" t="s">
        <v>351</v>
      </c>
      <c r="B60" s="159">
        <v>0</v>
      </c>
      <c r="C60" s="159">
        <v>0</v>
      </c>
      <c r="D60" s="159">
        <v>0</v>
      </c>
      <c r="E60" s="159">
        <v>0</v>
      </c>
      <c r="F60" s="159">
        <v>0</v>
      </c>
      <c r="G60" s="159">
        <f t="shared" ref="G60:G61" si="12">D60-E60</f>
        <v>0</v>
      </c>
    </row>
    <row r="61" spans="1:7" x14ac:dyDescent="0.25">
      <c r="A61" s="84" t="s">
        <v>352</v>
      </c>
      <c r="B61" s="159">
        <v>0</v>
      </c>
      <c r="C61" s="159">
        <v>0</v>
      </c>
      <c r="D61" s="159">
        <v>0</v>
      </c>
      <c r="E61" s="159">
        <v>0</v>
      </c>
      <c r="F61" s="159">
        <v>0</v>
      </c>
      <c r="G61" s="159">
        <f t="shared" si="12"/>
        <v>0</v>
      </c>
    </row>
    <row r="62" spans="1:7" x14ac:dyDescent="0.25">
      <c r="A62" s="83" t="s">
        <v>353</v>
      </c>
      <c r="B62" s="161">
        <f t="shared" ref="B62:G62" si="13">SUM(B63:B67,B69:B70)</f>
        <v>0</v>
      </c>
      <c r="C62" s="161">
        <f t="shared" si="13"/>
        <v>0</v>
      </c>
      <c r="D62" s="161">
        <f t="shared" si="13"/>
        <v>0</v>
      </c>
      <c r="E62" s="161">
        <f t="shared" si="13"/>
        <v>0</v>
      </c>
      <c r="F62" s="161">
        <f t="shared" si="13"/>
        <v>0</v>
      </c>
      <c r="G62" s="161">
        <f t="shared" si="13"/>
        <v>0</v>
      </c>
    </row>
    <row r="63" spans="1:7" x14ac:dyDescent="0.25">
      <c r="A63" s="84" t="s">
        <v>354</v>
      </c>
      <c r="B63" s="159">
        <v>0</v>
      </c>
      <c r="C63" s="159">
        <v>0</v>
      </c>
      <c r="D63" s="159">
        <v>0</v>
      </c>
      <c r="E63" s="159">
        <v>0</v>
      </c>
      <c r="F63" s="159">
        <v>0</v>
      </c>
      <c r="G63" s="159">
        <f>D63-E63</f>
        <v>0</v>
      </c>
    </row>
    <row r="64" spans="1:7" x14ac:dyDescent="0.25">
      <c r="A64" s="84" t="s">
        <v>355</v>
      </c>
      <c r="B64" s="159">
        <v>0</v>
      </c>
      <c r="C64" s="159">
        <v>0</v>
      </c>
      <c r="D64" s="159">
        <v>0</v>
      </c>
      <c r="E64" s="159">
        <v>0</v>
      </c>
      <c r="F64" s="159">
        <v>0</v>
      </c>
      <c r="G64" s="159">
        <f t="shared" ref="G64:G70" si="14">D64-E64</f>
        <v>0</v>
      </c>
    </row>
    <row r="65" spans="1:7" x14ac:dyDescent="0.25">
      <c r="A65" s="84" t="s">
        <v>356</v>
      </c>
      <c r="B65" s="159">
        <v>0</v>
      </c>
      <c r="C65" s="159">
        <v>0</v>
      </c>
      <c r="D65" s="159">
        <v>0</v>
      </c>
      <c r="E65" s="159">
        <v>0</v>
      </c>
      <c r="F65" s="159">
        <v>0</v>
      </c>
      <c r="G65" s="159">
        <f t="shared" si="14"/>
        <v>0</v>
      </c>
    </row>
    <row r="66" spans="1:7" x14ac:dyDescent="0.25">
      <c r="A66" s="84" t="s">
        <v>357</v>
      </c>
      <c r="B66" s="159">
        <v>0</v>
      </c>
      <c r="C66" s="159">
        <v>0</v>
      </c>
      <c r="D66" s="159">
        <v>0</v>
      </c>
      <c r="E66" s="159">
        <v>0</v>
      </c>
      <c r="F66" s="159">
        <v>0</v>
      </c>
      <c r="G66" s="159">
        <f t="shared" si="14"/>
        <v>0</v>
      </c>
    </row>
    <row r="67" spans="1:7" x14ac:dyDescent="0.25">
      <c r="A67" s="84" t="s">
        <v>358</v>
      </c>
      <c r="B67" s="159">
        <v>0</v>
      </c>
      <c r="C67" s="159">
        <v>0</v>
      </c>
      <c r="D67" s="159">
        <v>0</v>
      </c>
      <c r="E67" s="159">
        <v>0</v>
      </c>
      <c r="F67" s="159">
        <v>0</v>
      </c>
      <c r="G67" s="159">
        <f t="shared" si="14"/>
        <v>0</v>
      </c>
    </row>
    <row r="68" spans="1:7" x14ac:dyDescent="0.25">
      <c r="A68" s="84" t="s">
        <v>359</v>
      </c>
      <c r="B68" s="159">
        <v>0</v>
      </c>
      <c r="C68" s="159">
        <v>0</v>
      </c>
      <c r="D68" s="159">
        <v>0</v>
      </c>
      <c r="E68" s="159">
        <v>0</v>
      </c>
      <c r="F68" s="159">
        <v>0</v>
      </c>
      <c r="G68" s="159">
        <f t="shared" si="14"/>
        <v>0</v>
      </c>
    </row>
    <row r="69" spans="1:7" x14ac:dyDescent="0.25">
      <c r="A69" s="84" t="s">
        <v>360</v>
      </c>
      <c r="B69" s="159">
        <v>0</v>
      </c>
      <c r="C69" s="159">
        <v>0</v>
      </c>
      <c r="D69" s="159">
        <v>0</v>
      </c>
      <c r="E69" s="159">
        <v>0</v>
      </c>
      <c r="F69" s="159">
        <v>0</v>
      </c>
      <c r="G69" s="159">
        <f t="shared" si="14"/>
        <v>0</v>
      </c>
    </row>
    <row r="70" spans="1:7" x14ac:dyDescent="0.25">
      <c r="A70" s="84" t="s">
        <v>361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f t="shared" si="14"/>
        <v>0</v>
      </c>
    </row>
    <row r="71" spans="1:7" x14ac:dyDescent="0.25">
      <c r="A71" s="83" t="s">
        <v>362</v>
      </c>
      <c r="B71" s="161">
        <f t="shared" ref="B71:G71" si="15">SUM(B72:B74)</f>
        <v>0</v>
      </c>
      <c r="C71" s="161">
        <f t="shared" si="15"/>
        <v>0</v>
      </c>
      <c r="D71" s="161">
        <f t="shared" si="15"/>
        <v>0</v>
      </c>
      <c r="E71" s="161">
        <f t="shared" si="15"/>
        <v>0</v>
      </c>
      <c r="F71" s="161">
        <f t="shared" si="15"/>
        <v>0</v>
      </c>
      <c r="G71" s="161">
        <f t="shared" si="15"/>
        <v>0</v>
      </c>
    </row>
    <row r="72" spans="1:7" x14ac:dyDescent="0.25">
      <c r="A72" s="84" t="s">
        <v>363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f>D72-E72</f>
        <v>0</v>
      </c>
    </row>
    <row r="73" spans="1:7" x14ac:dyDescent="0.25">
      <c r="A73" s="84" t="s">
        <v>364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f t="shared" ref="G73:G74" si="16">D73-E73</f>
        <v>0</v>
      </c>
    </row>
    <row r="74" spans="1:7" x14ac:dyDescent="0.25">
      <c r="A74" s="84" t="s">
        <v>365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f t="shared" si="16"/>
        <v>0</v>
      </c>
    </row>
    <row r="75" spans="1:7" x14ac:dyDescent="0.25">
      <c r="A75" s="83" t="s">
        <v>366</v>
      </c>
      <c r="B75" s="161">
        <f t="shared" ref="B75:G75" si="17">SUM(B76:B82)</f>
        <v>0</v>
      </c>
      <c r="C75" s="161">
        <f t="shared" si="17"/>
        <v>0</v>
      </c>
      <c r="D75" s="161">
        <f t="shared" si="17"/>
        <v>0</v>
      </c>
      <c r="E75" s="161">
        <f t="shared" si="17"/>
        <v>0</v>
      </c>
      <c r="F75" s="161">
        <f t="shared" si="17"/>
        <v>0</v>
      </c>
      <c r="G75" s="161">
        <f t="shared" si="17"/>
        <v>0</v>
      </c>
    </row>
    <row r="76" spans="1:7" x14ac:dyDescent="0.25">
      <c r="A76" s="84" t="s">
        <v>367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f>D76-E76</f>
        <v>0</v>
      </c>
    </row>
    <row r="77" spans="1:7" x14ac:dyDescent="0.25">
      <c r="A77" s="84" t="s">
        <v>368</v>
      </c>
      <c r="B77" s="159">
        <v>0</v>
      </c>
      <c r="C77" s="159">
        <v>0</v>
      </c>
      <c r="D77" s="159">
        <v>0</v>
      </c>
      <c r="E77" s="159">
        <v>0</v>
      </c>
      <c r="F77" s="159">
        <v>0</v>
      </c>
      <c r="G77" s="159">
        <f t="shared" ref="G77:G82" si="18">D77-E77</f>
        <v>0</v>
      </c>
    </row>
    <row r="78" spans="1:7" x14ac:dyDescent="0.25">
      <c r="A78" s="84" t="s">
        <v>369</v>
      </c>
      <c r="B78" s="159">
        <v>0</v>
      </c>
      <c r="C78" s="159">
        <v>0</v>
      </c>
      <c r="D78" s="159">
        <v>0</v>
      </c>
      <c r="E78" s="159">
        <v>0</v>
      </c>
      <c r="F78" s="159">
        <v>0</v>
      </c>
      <c r="G78" s="159">
        <f t="shared" si="18"/>
        <v>0</v>
      </c>
    </row>
    <row r="79" spans="1:7" x14ac:dyDescent="0.25">
      <c r="A79" s="84" t="s">
        <v>370</v>
      </c>
      <c r="B79" s="159">
        <v>0</v>
      </c>
      <c r="C79" s="159">
        <v>0</v>
      </c>
      <c r="D79" s="159">
        <v>0</v>
      </c>
      <c r="E79" s="159">
        <v>0</v>
      </c>
      <c r="F79" s="159">
        <v>0</v>
      </c>
      <c r="G79" s="159">
        <f t="shared" si="18"/>
        <v>0</v>
      </c>
    </row>
    <row r="80" spans="1:7" x14ac:dyDescent="0.25">
      <c r="A80" s="84" t="s">
        <v>371</v>
      </c>
      <c r="B80" s="159">
        <v>0</v>
      </c>
      <c r="C80" s="159">
        <v>0</v>
      </c>
      <c r="D80" s="159">
        <v>0</v>
      </c>
      <c r="E80" s="159">
        <v>0</v>
      </c>
      <c r="F80" s="159">
        <v>0</v>
      </c>
      <c r="G80" s="159">
        <f t="shared" si="18"/>
        <v>0</v>
      </c>
    </row>
    <row r="81" spans="1:7" x14ac:dyDescent="0.25">
      <c r="A81" s="84" t="s">
        <v>372</v>
      </c>
      <c r="B81" s="159">
        <v>0</v>
      </c>
      <c r="C81" s="159">
        <v>0</v>
      </c>
      <c r="D81" s="159">
        <v>0</v>
      </c>
      <c r="E81" s="159">
        <v>0</v>
      </c>
      <c r="F81" s="159">
        <v>0</v>
      </c>
      <c r="G81" s="159">
        <f t="shared" si="18"/>
        <v>0</v>
      </c>
    </row>
    <row r="82" spans="1:7" x14ac:dyDescent="0.25">
      <c r="A82" s="84" t="s">
        <v>373</v>
      </c>
      <c r="B82" s="159">
        <v>0</v>
      </c>
      <c r="C82" s="159">
        <v>0</v>
      </c>
      <c r="D82" s="159">
        <v>0</v>
      </c>
      <c r="E82" s="159">
        <v>0</v>
      </c>
      <c r="F82" s="159">
        <v>0</v>
      </c>
      <c r="G82" s="159">
        <f t="shared" si="18"/>
        <v>0</v>
      </c>
    </row>
    <row r="83" spans="1:7" x14ac:dyDescent="0.25">
      <c r="A83" s="85"/>
      <c r="B83" s="159"/>
      <c r="C83" s="159"/>
      <c r="D83" s="159"/>
      <c r="E83" s="159"/>
      <c r="F83" s="159"/>
      <c r="G83" s="159"/>
    </row>
    <row r="84" spans="1:7" x14ac:dyDescent="0.25">
      <c r="A84" s="28" t="s">
        <v>374</v>
      </c>
      <c r="B84" s="161">
        <f t="shared" ref="B84:G84" si="19">SUM(B85,B93,B103,B113,B123,B133,B137,B146,B150)</f>
        <v>0</v>
      </c>
      <c r="C84" s="161">
        <f t="shared" si="19"/>
        <v>0</v>
      </c>
      <c r="D84" s="161">
        <f t="shared" si="19"/>
        <v>0</v>
      </c>
      <c r="E84" s="161">
        <f t="shared" si="19"/>
        <v>0</v>
      </c>
      <c r="F84" s="161">
        <f t="shared" si="19"/>
        <v>0</v>
      </c>
      <c r="G84" s="161">
        <f t="shared" si="19"/>
        <v>0</v>
      </c>
    </row>
    <row r="85" spans="1:7" x14ac:dyDescent="0.25">
      <c r="A85" s="83" t="s">
        <v>301</v>
      </c>
      <c r="B85" s="161">
        <f t="shared" ref="B85:G85" si="20">SUM(B86:B92)</f>
        <v>0</v>
      </c>
      <c r="C85" s="161">
        <f t="shared" si="20"/>
        <v>0</v>
      </c>
      <c r="D85" s="161">
        <f t="shared" si="20"/>
        <v>0</v>
      </c>
      <c r="E85" s="161">
        <f t="shared" si="20"/>
        <v>0</v>
      </c>
      <c r="F85" s="161">
        <f t="shared" si="20"/>
        <v>0</v>
      </c>
      <c r="G85" s="161">
        <f t="shared" si="20"/>
        <v>0</v>
      </c>
    </row>
    <row r="86" spans="1:7" x14ac:dyDescent="0.25">
      <c r="A86" s="84" t="s">
        <v>302</v>
      </c>
      <c r="B86" s="159">
        <v>0</v>
      </c>
      <c r="C86" s="159">
        <v>0</v>
      </c>
      <c r="D86" s="159">
        <v>0</v>
      </c>
      <c r="E86" s="159">
        <v>0</v>
      </c>
      <c r="F86" s="159">
        <v>0</v>
      </c>
      <c r="G86" s="159">
        <f>D86-E86</f>
        <v>0</v>
      </c>
    </row>
    <row r="87" spans="1:7" x14ac:dyDescent="0.25">
      <c r="A87" s="84" t="s">
        <v>303</v>
      </c>
      <c r="B87" s="159">
        <v>0</v>
      </c>
      <c r="C87" s="159">
        <v>0</v>
      </c>
      <c r="D87" s="159">
        <v>0</v>
      </c>
      <c r="E87" s="159">
        <v>0</v>
      </c>
      <c r="F87" s="159">
        <v>0</v>
      </c>
      <c r="G87" s="159">
        <f t="shared" ref="G87:G92" si="21">D87-E87</f>
        <v>0</v>
      </c>
    </row>
    <row r="88" spans="1:7" x14ac:dyDescent="0.25">
      <c r="A88" s="84" t="s">
        <v>304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f t="shared" si="21"/>
        <v>0</v>
      </c>
    </row>
    <row r="89" spans="1:7" x14ac:dyDescent="0.25">
      <c r="A89" s="84" t="s">
        <v>305</v>
      </c>
      <c r="B89" s="159">
        <v>0</v>
      </c>
      <c r="C89" s="159">
        <v>0</v>
      </c>
      <c r="D89" s="159">
        <v>0</v>
      </c>
      <c r="E89" s="159">
        <v>0</v>
      </c>
      <c r="F89" s="159">
        <v>0</v>
      </c>
      <c r="G89" s="159">
        <f t="shared" si="21"/>
        <v>0</v>
      </c>
    </row>
    <row r="90" spans="1:7" x14ac:dyDescent="0.25">
      <c r="A90" s="84" t="s">
        <v>306</v>
      </c>
      <c r="B90" s="159">
        <v>0</v>
      </c>
      <c r="C90" s="159">
        <v>0</v>
      </c>
      <c r="D90" s="159">
        <v>0</v>
      </c>
      <c r="E90" s="159">
        <v>0</v>
      </c>
      <c r="F90" s="159">
        <v>0</v>
      </c>
      <c r="G90" s="159">
        <f t="shared" si="21"/>
        <v>0</v>
      </c>
    </row>
    <row r="91" spans="1:7" x14ac:dyDescent="0.25">
      <c r="A91" s="84" t="s">
        <v>307</v>
      </c>
      <c r="B91" s="159">
        <v>0</v>
      </c>
      <c r="C91" s="159">
        <v>0</v>
      </c>
      <c r="D91" s="159">
        <v>0</v>
      </c>
      <c r="E91" s="159">
        <v>0</v>
      </c>
      <c r="F91" s="159">
        <v>0</v>
      </c>
      <c r="G91" s="159">
        <f t="shared" si="21"/>
        <v>0</v>
      </c>
    </row>
    <row r="92" spans="1:7" x14ac:dyDescent="0.25">
      <c r="A92" s="84" t="s">
        <v>308</v>
      </c>
      <c r="B92" s="159">
        <v>0</v>
      </c>
      <c r="C92" s="159">
        <v>0</v>
      </c>
      <c r="D92" s="159">
        <v>0</v>
      </c>
      <c r="E92" s="159">
        <v>0</v>
      </c>
      <c r="F92" s="159">
        <v>0</v>
      </c>
      <c r="G92" s="159">
        <f t="shared" si="21"/>
        <v>0</v>
      </c>
    </row>
    <row r="93" spans="1:7" x14ac:dyDescent="0.25">
      <c r="A93" s="83" t="s">
        <v>309</v>
      </c>
      <c r="B93" s="161">
        <f t="shared" ref="B93:G93" si="22">SUM(B94:B102)</f>
        <v>0</v>
      </c>
      <c r="C93" s="161">
        <f t="shared" si="22"/>
        <v>0</v>
      </c>
      <c r="D93" s="161">
        <f t="shared" si="22"/>
        <v>0</v>
      </c>
      <c r="E93" s="161">
        <f t="shared" si="22"/>
        <v>0</v>
      </c>
      <c r="F93" s="161">
        <f t="shared" si="22"/>
        <v>0</v>
      </c>
      <c r="G93" s="161">
        <f t="shared" si="22"/>
        <v>0</v>
      </c>
    </row>
    <row r="94" spans="1:7" x14ac:dyDescent="0.25">
      <c r="A94" s="84" t="s">
        <v>310</v>
      </c>
      <c r="B94" s="159">
        <v>0</v>
      </c>
      <c r="C94" s="159">
        <v>0</v>
      </c>
      <c r="D94" s="159">
        <v>0</v>
      </c>
      <c r="E94" s="159">
        <v>0</v>
      </c>
      <c r="F94" s="159">
        <v>0</v>
      </c>
      <c r="G94" s="159">
        <f>D94-E94</f>
        <v>0</v>
      </c>
    </row>
    <row r="95" spans="1:7" x14ac:dyDescent="0.25">
      <c r="A95" s="84" t="s">
        <v>311</v>
      </c>
      <c r="B95" s="159">
        <v>0</v>
      </c>
      <c r="C95" s="159">
        <v>0</v>
      </c>
      <c r="D95" s="159">
        <v>0</v>
      </c>
      <c r="E95" s="159">
        <v>0</v>
      </c>
      <c r="F95" s="159">
        <v>0</v>
      </c>
      <c r="G95" s="159">
        <f t="shared" ref="G95:G102" si="23">D95-E95</f>
        <v>0</v>
      </c>
    </row>
    <row r="96" spans="1:7" x14ac:dyDescent="0.25">
      <c r="A96" s="84" t="s">
        <v>312</v>
      </c>
      <c r="B96" s="159">
        <v>0</v>
      </c>
      <c r="C96" s="159">
        <v>0</v>
      </c>
      <c r="D96" s="159">
        <v>0</v>
      </c>
      <c r="E96" s="159">
        <v>0</v>
      </c>
      <c r="F96" s="159">
        <v>0</v>
      </c>
      <c r="G96" s="159">
        <f t="shared" si="23"/>
        <v>0</v>
      </c>
    </row>
    <row r="97" spans="1:7" x14ac:dyDescent="0.25">
      <c r="A97" s="84" t="s">
        <v>313</v>
      </c>
      <c r="B97" s="159">
        <v>0</v>
      </c>
      <c r="C97" s="159">
        <v>0</v>
      </c>
      <c r="D97" s="159">
        <v>0</v>
      </c>
      <c r="E97" s="159">
        <v>0</v>
      </c>
      <c r="F97" s="159">
        <v>0</v>
      </c>
      <c r="G97" s="159">
        <f t="shared" si="23"/>
        <v>0</v>
      </c>
    </row>
    <row r="98" spans="1:7" x14ac:dyDescent="0.25">
      <c r="A98" s="86" t="s">
        <v>314</v>
      </c>
      <c r="B98" s="159">
        <v>0</v>
      </c>
      <c r="C98" s="159">
        <v>0</v>
      </c>
      <c r="D98" s="159">
        <v>0</v>
      </c>
      <c r="E98" s="159">
        <v>0</v>
      </c>
      <c r="F98" s="159">
        <v>0</v>
      </c>
      <c r="G98" s="159">
        <f t="shared" si="23"/>
        <v>0</v>
      </c>
    </row>
    <row r="99" spans="1:7" x14ac:dyDescent="0.25">
      <c r="A99" s="84" t="s">
        <v>315</v>
      </c>
      <c r="B99" s="159">
        <v>0</v>
      </c>
      <c r="C99" s="159">
        <v>0</v>
      </c>
      <c r="D99" s="159">
        <v>0</v>
      </c>
      <c r="E99" s="159">
        <v>0</v>
      </c>
      <c r="F99" s="159">
        <v>0</v>
      </c>
      <c r="G99" s="159">
        <f t="shared" si="23"/>
        <v>0</v>
      </c>
    </row>
    <row r="100" spans="1:7" x14ac:dyDescent="0.25">
      <c r="A100" s="84" t="s">
        <v>316</v>
      </c>
      <c r="B100" s="159">
        <v>0</v>
      </c>
      <c r="C100" s="159">
        <v>0</v>
      </c>
      <c r="D100" s="159">
        <v>0</v>
      </c>
      <c r="E100" s="159">
        <v>0</v>
      </c>
      <c r="F100" s="159">
        <v>0</v>
      </c>
      <c r="G100" s="159">
        <f t="shared" si="23"/>
        <v>0</v>
      </c>
    </row>
    <row r="101" spans="1:7" x14ac:dyDescent="0.25">
      <c r="A101" s="84" t="s">
        <v>317</v>
      </c>
      <c r="B101" s="159">
        <v>0</v>
      </c>
      <c r="C101" s="159">
        <v>0</v>
      </c>
      <c r="D101" s="159">
        <v>0</v>
      </c>
      <c r="E101" s="159">
        <v>0</v>
      </c>
      <c r="F101" s="159">
        <v>0</v>
      </c>
      <c r="G101" s="159">
        <f t="shared" si="23"/>
        <v>0</v>
      </c>
    </row>
    <row r="102" spans="1:7" x14ac:dyDescent="0.25">
      <c r="A102" s="84" t="s">
        <v>318</v>
      </c>
      <c r="B102" s="159">
        <v>0</v>
      </c>
      <c r="C102" s="159">
        <v>0</v>
      </c>
      <c r="D102" s="159">
        <v>0</v>
      </c>
      <c r="E102" s="159">
        <v>0</v>
      </c>
      <c r="F102" s="159">
        <v>0</v>
      </c>
      <c r="G102" s="159">
        <f t="shared" si="23"/>
        <v>0</v>
      </c>
    </row>
    <row r="103" spans="1:7" x14ac:dyDescent="0.25">
      <c r="A103" s="83" t="s">
        <v>319</v>
      </c>
      <c r="B103" s="161">
        <f>SUM(B104:B112)</f>
        <v>0</v>
      </c>
      <c r="C103" s="161">
        <f>SUM(C104:C112)</f>
        <v>0</v>
      </c>
      <c r="D103" s="161">
        <v>0</v>
      </c>
      <c r="E103" s="161">
        <f>SUM(E104:E112)</f>
        <v>0</v>
      </c>
      <c r="F103" s="161">
        <f>SUM(F104:F112)</f>
        <v>0</v>
      </c>
      <c r="G103" s="161">
        <f>SUM(G104:G112)</f>
        <v>0</v>
      </c>
    </row>
    <row r="104" spans="1:7" x14ac:dyDescent="0.25">
      <c r="A104" s="84" t="s">
        <v>320</v>
      </c>
      <c r="B104" s="159">
        <v>0</v>
      </c>
      <c r="C104" s="159">
        <v>0</v>
      </c>
      <c r="D104" s="159">
        <v>0</v>
      </c>
      <c r="E104" s="159">
        <v>0</v>
      </c>
      <c r="F104" s="159">
        <v>0</v>
      </c>
      <c r="G104" s="159">
        <f>D104-E104</f>
        <v>0</v>
      </c>
    </row>
    <row r="105" spans="1:7" x14ac:dyDescent="0.25">
      <c r="A105" s="84" t="s">
        <v>321</v>
      </c>
      <c r="B105" s="159">
        <v>0</v>
      </c>
      <c r="C105" s="159">
        <v>0</v>
      </c>
      <c r="D105" s="159">
        <v>0</v>
      </c>
      <c r="E105" s="159">
        <v>0</v>
      </c>
      <c r="F105" s="159">
        <v>0</v>
      </c>
      <c r="G105" s="159">
        <f t="shared" ref="G105:G112" si="24">D105-E105</f>
        <v>0</v>
      </c>
    </row>
    <row r="106" spans="1:7" x14ac:dyDescent="0.25">
      <c r="A106" s="84" t="s">
        <v>322</v>
      </c>
      <c r="B106" s="159">
        <v>0</v>
      </c>
      <c r="C106" s="159">
        <v>0</v>
      </c>
      <c r="D106" s="159">
        <v>0</v>
      </c>
      <c r="E106" s="159">
        <v>0</v>
      </c>
      <c r="F106" s="159">
        <v>0</v>
      </c>
      <c r="G106" s="159">
        <f t="shared" si="24"/>
        <v>0</v>
      </c>
    </row>
    <row r="107" spans="1:7" x14ac:dyDescent="0.25">
      <c r="A107" s="84" t="s">
        <v>323</v>
      </c>
      <c r="B107" s="159">
        <v>0</v>
      </c>
      <c r="C107" s="159">
        <v>0</v>
      </c>
      <c r="D107" s="159">
        <v>0</v>
      </c>
      <c r="E107" s="159">
        <v>0</v>
      </c>
      <c r="F107" s="159">
        <v>0</v>
      </c>
      <c r="G107" s="159">
        <f t="shared" si="24"/>
        <v>0</v>
      </c>
    </row>
    <row r="108" spans="1:7" x14ac:dyDescent="0.25">
      <c r="A108" s="84" t="s">
        <v>324</v>
      </c>
      <c r="B108" s="159">
        <v>0</v>
      </c>
      <c r="C108" s="159">
        <v>0</v>
      </c>
      <c r="D108" s="159">
        <v>0</v>
      </c>
      <c r="E108" s="159">
        <v>0</v>
      </c>
      <c r="F108" s="159">
        <v>0</v>
      </c>
      <c r="G108" s="159">
        <f t="shared" si="24"/>
        <v>0</v>
      </c>
    </row>
    <row r="109" spans="1:7" x14ac:dyDescent="0.25">
      <c r="A109" s="84" t="s">
        <v>325</v>
      </c>
      <c r="B109" s="159">
        <v>0</v>
      </c>
      <c r="C109" s="159">
        <v>0</v>
      </c>
      <c r="D109" s="159">
        <v>0</v>
      </c>
      <c r="E109" s="159">
        <v>0</v>
      </c>
      <c r="F109" s="159">
        <v>0</v>
      </c>
      <c r="G109" s="159">
        <f t="shared" si="24"/>
        <v>0</v>
      </c>
    </row>
    <row r="110" spans="1:7" x14ac:dyDescent="0.25">
      <c r="A110" s="84" t="s">
        <v>326</v>
      </c>
      <c r="B110" s="159">
        <v>0</v>
      </c>
      <c r="C110" s="159">
        <v>0</v>
      </c>
      <c r="D110" s="159">
        <v>0</v>
      </c>
      <c r="E110" s="159">
        <v>0</v>
      </c>
      <c r="F110" s="159">
        <v>0</v>
      </c>
      <c r="G110" s="159">
        <f t="shared" si="24"/>
        <v>0</v>
      </c>
    </row>
    <row r="111" spans="1:7" x14ac:dyDescent="0.25">
      <c r="A111" s="84" t="s">
        <v>327</v>
      </c>
      <c r="B111" s="159">
        <v>0</v>
      </c>
      <c r="C111" s="159">
        <v>0</v>
      </c>
      <c r="D111" s="159">
        <v>0</v>
      </c>
      <c r="E111" s="159">
        <v>0</v>
      </c>
      <c r="F111" s="159">
        <v>0</v>
      </c>
      <c r="G111" s="159">
        <f t="shared" si="24"/>
        <v>0</v>
      </c>
    </row>
    <row r="112" spans="1:7" x14ac:dyDescent="0.25">
      <c r="A112" s="84" t="s">
        <v>328</v>
      </c>
      <c r="B112" s="159">
        <v>0</v>
      </c>
      <c r="C112" s="159">
        <v>0</v>
      </c>
      <c r="D112" s="159">
        <v>0</v>
      </c>
      <c r="E112" s="159">
        <v>0</v>
      </c>
      <c r="F112" s="159">
        <v>0</v>
      </c>
      <c r="G112" s="159">
        <f t="shared" si="24"/>
        <v>0</v>
      </c>
    </row>
    <row r="113" spans="1:7" x14ac:dyDescent="0.25">
      <c r="A113" s="83" t="s">
        <v>329</v>
      </c>
      <c r="B113" s="161">
        <f t="shared" ref="B113:G113" si="25">SUM(B114:B122)</f>
        <v>0</v>
      </c>
      <c r="C113" s="161">
        <f t="shared" si="25"/>
        <v>0</v>
      </c>
      <c r="D113" s="161">
        <f t="shared" si="25"/>
        <v>0</v>
      </c>
      <c r="E113" s="161">
        <f t="shared" si="25"/>
        <v>0</v>
      </c>
      <c r="F113" s="161">
        <f t="shared" si="25"/>
        <v>0</v>
      </c>
      <c r="G113" s="161">
        <f t="shared" si="25"/>
        <v>0</v>
      </c>
    </row>
    <row r="114" spans="1:7" x14ac:dyDescent="0.25">
      <c r="A114" s="84" t="s">
        <v>330</v>
      </c>
      <c r="B114" s="159">
        <v>0</v>
      </c>
      <c r="C114" s="159">
        <v>0</v>
      </c>
      <c r="D114" s="159">
        <v>0</v>
      </c>
      <c r="E114" s="159">
        <v>0</v>
      </c>
      <c r="F114" s="159">
        <v>0</v>
      </c>
      <c r="G114" s="159">
        <f>D114-E114</f>
        <v>0</v>
      </c>
    </row>
    <row r="115" spans="1:7" x14ac:dyDescent="0.25">
      <c r="A115" s="84" t="s">
        <v>331</v>
      </c>
      <c r="B115" s="159">
        <v>0</v>
      </c>
      <c r="C115" s="159">
        <v>0</v>
      </c>
      <c r="D115" s="159">
        <v>0</v>
      </c>
      <c r="E115" s="159">
        <v>0</v>
      </c>
      <c r="F115" s="159">
        <v>0</v>
      </c>
      <c r="G115" s="159">
        <f t="shared" ref="G115:G122" si="26">D115-E115</f>
        <v>0</v>
      </c>
    </row>
    <row r="116" spans="1:7" x14ac:dyDescent="0.25">
      <c r="A116" s="84" t="s">
        <v>332</v>
      </c>
      <c r="B116" s="159">
        <v>0</v>
      </c>
      <c r="C116" s="159">
        <v>0</v>
      </c>
      <c r="D116" s="159">
        <v>0</v>
      </c>
      <c r="E116" s="159">
        <v>0</v>
      </c>
      <c r="F116" s="159">
        <v>0</v>
      </c>
      <c r="G116" s="159">
        <f t="shared" si="26"/>
        <v>0</v>
      </c>
    </row>
    <row r="117" spans="1:7" x14ac:dyDescent="0.25">
      <c r="A117" s="84" t="s">
        <v>333</v>
      </c>
      <c r="B117" s="159">
        <v>0</v>
      </c>
      <c r="C117" s="159">
        <v>0</v>
      </c>
      <c r="D117" s="159">
        <v>0</v>
      </c>
      <c r="E117" s="159">
        <v>0</v>
      </c>
      <c r="F117" s="159">
        <v>0</v>
      </c>
      <c r="G117" s="159">
        <f t="shared" si="26"/>
        <v>0</v>
      </c>
    </row>
    <row r="118" spans="1:7" x14ac:dyDescent="0.25">
      <c r="A118" s="84" t="s">
        <v>334</v>
      </c>
      <c r="B118" s="159">
        <v>0</v>
      </c>
      <c r="C118" s="159">
        <v>0</v>
      </c>
      <c r="D118" s="159">
        <v>0</v>
      </c>
      <c r="E118" s="159">
        <v>0</v>
      </c>
      <c r="F118" s="159">
        <v>0</v>
      </c>
      <c r="G118" s="159">
        <f t="shared" si="26"/>
        <v>0</v>
      </c>
    </row>
    <row r="119" spans="1:7" x14ac:dyDescent="0.25">
      <c r="A119" s="84" t="s">
        <v>335</v>
      </c>
      <c r="B119" s="159">
        <v>0</v>
      </c>
      <c r="C119" s="159">
        <v>0</v>
      </c>
      <c r="D119" s="159">
        <v>0</v>
      </c>
      <c r="E119" s="159">
        <v>0</v>
      </c>
      <c r="F119" s="159">
        <v>0</v>
      </c>
      <c r="G119" s="159">
        <f t="shared" si="26"/>
        <v>0</v>
      </c>
    </row>
    <row r="120" spans="1:7" x14ac:dyDescent="0.25">
      <c r="A120" s="84" t="s">
        <v>336</v>
      </c>
      <c r="B120" s="159">
        <v>0</v>
      </c>
      <c r="C120" s="159">
        <v>0</v>
      </c>
      <c r="D120" s="159">
        <v>0</v>
      </c>
      <c r="E120" s="159">
        <v>0</v>
      </c>
      <c r="F120" s="159">
        <v>0</v>
      </c>
      <c r="G120" s="159">
        <f t="shared" si="26"/>
        <v>0</v>
      </c>
    </row>
    <row r="121" spans="1:7" x14ac:dyDescent="0.25">
      <c r="A121" s="84" t="s">
        <v>337</v>
      </c>
      <c r="B121" s="159">
        <v>0</v>
      </c>
      <c r="C121" s="159">
        <v>0</v>
      </c>
      <c r="D121" s="159">
        <v>0</v>
      </c>
      <c r="E121" s="159">
        <v>0</v>
      </c>
      <c r="F121" s="159">
        <v>0</v>
      </c>
      <c r="G121" s="159">
        <f t="shared" si="26"/>
        <v>0</v>
      </c>
    </row>
    <row r="122" spans="1:7" x14ac:dyDescent="0.25">
      <c r="A122" s="84" t="s">
        <v>338</v>
      </c>
      <c r="B122" s="159">
        <v>0</v>
      </c>
      <c r="C122" s="159">
        <v>0</v>
      </c>
      <c r="D122" s="159">
        <v>0</v>
      </c>
      <c r="E122" s="159">
        <v>0</v>
      </c>
      <c r="F122" s="159">
        <v>0</v>
      </c>
      <c r="G122" s="159">
        <f t="shared" si="26"/>
        <v>0</v>
      </c>
    </row>
    <row r="123" spans="1:7" x14ac:dyDescent="0.25">
      <c r="A123" s="83" t="s">
        <v>339</v>
      </c>
      <c r="B123" s="161">
        <f t="shared" ref="B123:G123" si="27">SUM(B124:B132)</f>
        <v>0</v>
      </c>
      <c r="C123" s="161">
        <f t="shared" si="27"/>
        <v>0</v>
      </c>
      <c r="D123" s="161">
        <f t="shared" si="27"/>
        <v>0</v>
      </c>
      <c r="E123" s="161">
        <f t="shared" si="27"/>
        <v>0</v>
      </c>
      <c r="F123" s="161">
        <f t="shared" si="27"/>
        <v>0</v>
      </c>
      <c r="G123" s="161">
        <f t="shared" si="27"/>
        <v>0</v>
      </c>
    </row>
    <row r="124" spans="1:7" x14ac:dyDescent="0.25">
      <c r="A124" s="84" t="s">
        <v>340</v>
      </c>
      <c r="B124" s="159">
        <v>0</v>
      </c>
      <c r="C124" s="159">
        <v>0</v>
      </c>
      <c r="D124" s="159">
        <v>0</v>
      </c>
      <c r="E124" s="159">
        <v>0</v>
      </c>
      <c r="F124" s="159">
        <v>0</v>
      </c>
      <c r="G124" s="159">
        <f>D124-E124</f>
        <v>0</v>
      </c>
    </row>
    <row r="125" spans="1:7" x14ac:dyDescent="0.25">
      <c r="A125" s="84" t="s">
        <v>341</v>
      </c>
      <c r="B125" s="159">
        <v>0</v>
      </c>
      <c r="C125" s="159">
        <v>0</v>
      </c>
      <c r="D125" s="159">
        <v>0</v>
      </c>
      <c r="E125" s="159">
        <v>0</v>
      </c>
      <c r="F125" s="159">
        <v>0</v>
      </c>
      <c r="G125" s="159">
        <f t="shared" ref="G125:G132" si="28">D125-E125</f>
        <v>0</v>
      </c>
    </row>
    <row r="126" spans="1:7" x14ac:dyDescent="0.25">
      <c r="A126" s="84" t="s">
        <v>342</v>
      </c>
      <c r="B126" s="159">
        <v>0</v>
      </c>
      <c r="C126" s="159">
        <v>0</v>
      </c>
      <c r="D126" s="159">
        <v>0</v>
      </c>
      <c r="E126" s="159">
        <v>0</v>
      </c>
      <c r="F126" s="159">
        <v>0</v>
      </c>
      <c r="G126" s="159">
        <f t="shared" si="28"/>
        <v>0</v>
      </c>
    </row>
    <row r="127" spans="1:7" x14ac:dyDescent="0.25">
      <c r="A127" s="84" t="s">
        <v>343</v>
      </c>
      <c r="B127" s="159">
        <v>0</v>
      </c>
      <c r="C127" s="159">
        <v>0</v>
      </c>
      <c r="D127" s="159">
        <v>0</v>
      </c>
      <c r="E127" s="159">
        <v>0</v>
      </c>
      <c r="F127" s="159">
        <v>0</v>
      </c>
      <c r="G127" s="159">
        <f t="shared" si="28"/>
        <v>0</v>
      </c>
    </row>
    <row r="128" spans="1:7" x14ac:dyDescent="0.25">
      <c r="A128" s="84" t="s">
        <v>344</v>
      </c>
      <c r="B128" s="159">
        <v>0</v>
      </c>
      <c r="C128" s="159">
        <v>0</v>
      </c>
      <c r="D128" s="159">
        <v>0</v>
      </c>
      <c r="E128" s="159">
        <v>0</v>
      </c>
      <c r="F128" s="159">
        <v>0</v>
      </c>
      <c r="G128" s="159">
        <f t="shared" si="28"/>
        <v>0</v>
      </c>
    </row>
    <row r="129" spans="1:7" x14ac:dyDescent="0.25">
      <c r="A129" s="84" t="s">
        <v>345</v>
      </c>
      <c r="B129" s="159">
        <v>0</v>
      </c>
      <c r="C129" s="159">
        <v>0</v>
      </c>
      <c r="D129" s="159">
        <v>0</v>
      </c>
      <c r="E129" s="159">
        <v>0</v>
      </c>
      <c r="F129" s="159">
        <v>0</v>
      </c>
      <c r="G129" s="159">
        <f t="shared" si="28"/>
        <v>0</v>
      </c>
    </row>
    <row r="130" spans="1:7" x14ac:dyDescent="0.25">
      <c r="A130" s="84" t="s">
        <v>346</v>
      </c>
      <c r="B130" s="159">
        <v>0</v>
      </c>
      <c r="C130" s="159">
        <v>0</v>
      </c>
      <c r="D130" s="159">
        <v>0</v>
      </c>
      <c r="E130" s="159">
        <v>0</v>
      </c>
      <c r="F130" s="159">
        <v>0</v>
      </c>
      <c r="G130" s="159">
        <f t="shared" si="28"/>
        <v>0</v>
      </c>
    </row>
    <row r="131" spans="1:7" x14ac:dyDescent="0.25">
      <c r="A131" s="84" t="s">
        <v>347</v>
      </c>
      <c r="B131" s="159">
        <v>0</v>
      </c>
      <c r="C131" s="159">
        <v>0</v>
      </c>
      <c r="D131" s="159">
        <v>0</v>
      </c>
      <c r="E131" s="159">
        <v>0</v>
      </c>
      <c r="F131" s="159">
        <v>0</v>
      </c>
      <c r="G131" s="159">
        <f t="shared" si="28"/>
        <v>0</v>
      </c>
    </row>
    <row r="132" spans="1:7" x14ac:dyDescent="0.25">
      <c r="A132" s="84" t="s">
        <v>348</v>
      </c>
      <c r="B132" s="159">
        <v>0</v>
      </c>
      <c r="C132" s="159">
        <v>0</v>
      </c>
      <c r="D132" s="159">
        <v>0</v>
      </c>
      <c r="E132" s="159">
        <v>0</v>
      </c>
      <c r="F132" s="159">
        <v>0</v>
      </c>
      <c r="G132" s="159">
        <f t="shared" si="28"/>
        <v>0</v>
      </c>
    </row>
    <row r="133" spans="1:7" x14ac:dyDescent="0.25">
      <c r="A133" s="83" t="s">
        <v>349</v>
      </c>
      <c r="B133" s="161">
        <f t="shared" ref="B133:G133" si="29">SUM(B134:B136)</f>
        <v>0</v>
      </c>
      <c r="C133" s="161">
        <f t="shared" si="29"/>
        <v>0</v>
      </c>
      <c r="D133" s="161">
        <f t="shared" si="29"/>
        <v>0</v>
      </c>
      <c r="E133" s="161">
        <f t="shared" si="29"/>
        <v>0</v>
      </c>
      <c r="F133" s="161">
        <f t="shared" si="29"/>
        <v>0</v>
      </c>
      <c r="G133" s="161">
        <f t="shared" si="29"/>
        <v>0</v>
      </c>
    </row>
    <row r="134" spans="1:7" x14ac:dyDescent="0.25">
      <c r="A134" s="84" t="s">
        <v>350</v>
      </c>
      <c r="B134" s="159">
        <v>0</v>
      </c>
      <c r="C134" s="159">
        <v>0</v>
      </c>
      <c r="D134" s="159">
        <v>0</v>
      </c>
      <c r="E134" s="159">
        <v>0</v>
      </c>
      <c r="F134" s="159">
        <v>0</v>
      </c>
      <c r="G134" s="159">
        <f>D134-E134</f>
        <v>0</v>
      </c>
    </row>
    <row r="135" spans="1:7" x14ac:dyDescent="0.25">
      <c r="A135" s="84" t="s">
        <v>351</v>
      </c>
      <c r="B135" s="159">
        <v>0</v>
      </c>
      <c r="C135" s="159">
        <v>0</v>
      </c>
      <c r="D135" s="159">
        <v>0</v>
      </c>
      <c r="E135" s="159">
        <v>0</v>
      </c>
      <c r="F135" s="159">
        <v>0</v>
      </c>
      <c r="G135" s="159">
        <f t="shared" ref="G135:G136" si="30">D135-E135</f>
        <v>0</v>
      </c>
    </row>
    <row r="136" spans="1:7" x14ac:dyDescent="0.25">
      <c r="A136" s="84" t="s">
        <v>352</v>
      </c>
      <c r="B136" s="159">
        <v>0</v>
      </c>
      <c r="C136" s="159">
        <v>0</v>
      </c>
      <c r="D136" s="159">
        <v>0</v>
      </c>
      <c r="E136" s="159">
        <v>0</v>
      </c>
      <c r="F136" s="159">
        <v>0</v>
      </c>
      <c r="G136" s="159">
        <f t="shared" si="30"/>
        <v>0</v>
      </c>
    </row>
    <row r="137" spans="1:7" x14ac:dyDescent="0.25">
      <c r="A137" s="83" t="s">
        <v>353</v>
      </c>
      <c r="B137" s="161">
        <f t="shared" ref="B137:G137" si="31">SUM(B138:B142,B144:B145)</f>
        <v>0</v>
      </c>
      <c r="C137" s="161">
        <f t="shared" si="31"/>
        <v>0</v>
      </c>
      <c r="D137" s="161">
        <f t="shared" si="31"/>
        <v>0</v>
      </c>
      <c r="E137" s="161">
        <f t="shared" si="31"/>
        <v>0</v>
      </c>
      <c r="F137" s="161">
        <f t="shared" si="31"/>
        <v>0</v>
      </c>
      <c r="G137" s="161">
        <f t="shared" si="31"/>
        <v>0</v>
      </c>
    </row>
    <row r="138" spans="1:7" x14ac:dyDescent="0.25">
      <c r="A138" s="84" t="s">
        <v>354</v>
      </c>
      <c r="B138" s="159">
        <v>0</v>
      </c>
      <c r="C138" s="159">
        <v>0</v>
      </c>
      <c r="D138" s="159">
        <v>0</v>
      </c>
      <c r="E138" s="159">
        <v>0</v>
      </c>
      <c r="F138" s="159">
        <v>0</v>
      </c>
      <c r="G138" s="159">
        <f>D138-E138</f>
        <v>0</v>
      </c>
    </row>
    <row r="139" spans="1:7" x14ac:dyDescent="0.25">
      <c r="A139" s="84" t="s">
        <v>355</v>
      </c>
      <c r="B139" s="159">
        <v>0</v>
      </c>
      <c r="C139" s="159">
        <v>0</v>
      </c>
      <c r="D139" s="159">
        <v>0</v>
      </c>
      <c r="E139" s="159">
        <v>0</v>
      </c>
      <c r="F139" s="159">
        <v>0</v>
      </c>
      <c r="G139" s="159">
        <f t="shared" ref="G139:G145" si="32">D139-E139</f>
        <v>0</v>
      </c>
    </row>
    <row r="140" spans="1:7" x14ac:dyDescent="0.25">
      <c r="A140" s="84" t="s">
        <v>356</v>
      </c>
      <c r="B140" s="159">
        <v>0</v>
      </c>
      <c r="C140" s="159">
        <v>0</v>
      </c>
      <c r="D140" s="159">
        <v>0</v>
      </c>
      <c r="E140" s="159">
        <v>0</v>
      </c>
      <c r="F140" s="159">
        <v>0</v>
      </c>
      <c r="G140" s="159">
        <f t="shared" si="32"/>
        <v>0</v>
      </c>
    </row>
    <row r="141" spans="1:7" x14ac:dyDescent="0.25">
      <c r="A141" s="84" t="s">
        <v>357</v>
      </c>
      <c r="B141" s="159">
        <v>0</v>
      </c>
      <c r="C141" s="159">
        <v>0</v>
      </c>
      <c r="D141" s="159">
        <v>0</v>
      </c>
      <c r="E141" s="159">
        <v>0</v>
      </c>
      <c r="F141" s="159">
        <v>0</v>
      </c>
      <c r="G141" s="159">
        <f t="shared" si="32"/>
        <v>0</v>
      </c>
    </row>
    <row r="142" spans="1:7" x14ac:dyDescent="0.25">
      <c r="A142" s="84" t="s">
        <v>358</v>
      </c>
      <c r="B142" s="159">
        <v>0</v>
      </c>
      <c r="C142" s="159">
        <v>0</v>
      </c>
      <c r="D142" s="159">
        <v>0</v>
      </c>
      <c r="E142" s="159">
        <v>0</v>
      </c>
      <c r="F142" s="159">
        <v>0</v>
      </c>
      <c r="G142" s="159">
        <f t="shared" si="32"/>
        <v>0</v>
      </c>
    </row>
    <row r="143" spans="1:7" x14ac:dyDescent="0.25">
      <c r="A143" s="84" t="s">
        <v>359</v>
      </c>
      <c r="B143" s="159">
        <v>0</v>
      </c>
      <c r="C143" s="159">
        <v>0</v>
      </c>
      <c r="D143" s="159">
        <v>0</v>
      </c>
      <c r="E143" s="159">
        <v>0</v>
      </c>
      <c r="F143" s="159">
        <v>0</v>
      </c>
      <c r="G143" s="159">
        <f t="shared" si="32"/>
        <v>0</v>
      </c>
    </row>
    <row r="144" spans="1:7" x14ac:dyDescent="0.25">
      <c r="A144" s="84" t="s">
        <v>360</v>
      </c>
      <c r="B144" s="159">
        <v>0</v>
      </c>
      <c r="C144" s="159">
        <v>0</v>
      </c>
      <c r="D144" s="159">
        <v>0</v>
      </c>
      <c r="E144" s="159">
        <v>0</v>
      </c>
      <c r="F144" s="159">
        <v>0</v>
      </c>
      <c r="G144" s="159">
        <f t="shared" si="32"/>
        <v>0</v>
      </c>
    </row>
    <row r="145" spans="1:7" x14ac:dyDescent="0.25">
      <c r="A145" s="84" t="s">
        <v>361</v>
      </c>
      <c r="B145" s="159">
        <v>0</v>
      </c>
      <c r="C145" s="159">
        <v>0</v>
      </c>
      <c r="D145" s="159">
        <v>0</v>
      </c>
      <c r="E145" s="159">
        <v>0</v>
      </c>
      <c r="F145" s="159">
        <v>0</v>
      </c>
      <c r="G145" s="159">
        <f t="shared" si="32"/>
        <v>0</v>
      </c>
    </row>
    <row r="146" spans="1:7" x14ac:dyDescent="0.25">
      <c r="A146" s="83" t="s">
        <v>362</v>
      </c>
      <c r="B146" s="161">
        <f t="shared" ref="B146:G146" si="33">SUM(B147:B149)</f>
        <v>0</v>
      </c>
      <c r="C146" s="161">
        <f t="shared" si="33"/>
        <v>0</v>
      </c>
      <c r="D146" s="161">
        <f t="shared" si="33"/>
        <v>0</v>
      </c>
      <c r="E146" s="161">
        <f t="shared" si="33"/>
        <v>0</v>
      </c>
      <c r="F146" s="161">
        <f t="shared" si="33"/>
        <v>0</v>
      </c>
      <c r="G146" s="161">
        <f t="shared" si="33"/>
        <v>0</v>
      </c>
    </row>
    <row r="147" spans="1:7" x14ac:dyDescent="0.25">
      <c r="A147" s="84" t="s">
        <v>363</v>
      </c>
      <c r="B147" s="159">
        <v>0</v>
      </c>
      <c r="C147" s="159">
        <v>0</v>
      </c>
      <c r="D147" s="159">
        <v>0</v>
      </c>
      <c r="E147" s="159">
        <v>0</v>
      </c>
      <c r="F147" s="159">
        <v>0</v>
      </c>
      <c r="G147" s="159">
        <f>D147-E147</f>
        <v>0</v>
      </c>
    </row>
    <row r="148" spans="1:7" x14ac:dyDescent="0.25">
      <c r="A148" s="84" t="s">
        <v>364</v>
      </c>
      <c r="B148" s="159">
        <v>0</v>
      </c>
      <c r="C148" s="159">
        <v>0</v>
      </c>
      <c r="D148" s="159">
        <v>0</v>
      </c>
      <c r="E148" s="159">
        <v>0</v>
      </c>
      <c r="F148" s="159">
        <v>0</v>
      </c>
      <c r="G148" s="159">
        <f t="shared" ref="G148:G149" si="34">D148-E148</f>
        <v>0</v>
      </c>
    </row>
    <row r="149" spans="1:7" x14ac:dyDescent="0.25">
      <c r="A149" s="84" t="s">
        <v>365</v>
      </c>
      <c r="B149" s="159">
        <v>0</v>
      </c>
      <c r="C149" s="159">
        <v>0</v>
      </c>
      <c r="D149" s="159">
        <v>0</v>
      </c>
      <c r="E149" s="159">
        <v>0</v>
      </c>
      <c r="F149" s="159">
        <v>0</v>
      </c>
      <c r="G149" s="159">
        <f t="shared" si="34"/>
        <v>0</v>
      </c>
    </row>
    <row r="150" spans="1:7" x14ac:dyDescent="0.25">
      <c r="A150" s="83" t="s">
        <v>366</v>
      </c>
      <c r="B150" s="161">
        <f t="shared" ref="B150:G150" si="35">SUM(B151:B157)</f>
        <v>0</v>
      </c>
      <c r="C150" s="161">
        <f t="shared" si="35"/>
        <v>0</v>
      </c>
      <c r="D150" s="161">
        <f t="shared" si="35"/>
        <v>0</v>
      </c>
      <c r="E150" s="161">
        <f t="shared" si="35"/>
        <v>0</v>
      </c>
      <c r="F150" s="161">
        <f t="shared" si="35"/>
        <v>0</v>
      </c>
      <c r="G150" s="161">
        <f t="shared" si="35"/>
        <v>0</v>
      </c>
    </row>
    <row r="151" spans="1:7" x14ac:dyDescent="0.25">
      <c r="A151" s="84" t="s">
        <v>367</v>
      </c>
      <c r="B151" s="159">
        <v>0</v>
      </c>
      <c r="C151" s="159">
        <v>0</v>
      </c>
      <c r="D151" s="159">
        <v>0</v>
      </c>
      <c r="E151" s="159">
        <v>0</v>
      </c>
      <c r="F151" s="159">
        <v>0</v>
      </c>
      <c r="G151" s="159">
        <f>D151-E151</f>
        <v>0</v>
      </c>
    </row>
    <row r="152" spans="1:7" x14ac:dyDescent="0.25">
      <c r="A152" s="84" t="s">
        <v>368</v>
      </c>
      <c r="B152" s="159">
        <v>0</v>
      </c>
      <c r="C152" s="159">
        <v>0</v>
      </c>
      <c r="D152" s="159">
        <v>0</v>
      </c>
      <c r="E152" s="159">
        <v>0</v>
      </c>
      <c r="F152" s="159">
        <v>0</v>
      </c>
      <c r="G152" s="159">
        <f t="shared" ref="G152:G157" si="36">D152-E152</f>
        <v>0</v>
      </c>
    </row>
    <row r="153" spans="1:7" x14ac:dyDescent="0.25">
      <c r="A153" s="84" t="s">
        <v>369</v>
      </c>
      <c r="B153" s="159">
        <v>0</v>
      </c>
      <c r="C153" s="159">
        <v>0</v>
      </c>
      <c r="D153" s="159">
        <v>0</v>
      </c>
      <c r="E153" s="159">
        <v>0</v>
      </c>
      <c r="F153" s="159">
        <v>0</v>
      </c>
      <c r="G153" s="159">
        <f t="shared" si="36"/>
        <v>0</v>
      </c>
    </row>
    <row r="154" spans="1:7" x14ac:dyDescent="0.25">
      <c r="A154" s="86" t="s">
        <v>370</v>
      </c>
      <c r="B154" s="159">
        <v>0</v>
      </c>
      <c r="C154" s="159">
        <v>0</v>
      </c>
      <c r="D154" s="159">
        <v>0</v>
      </c>
      <c r="E154" s="159">
        <v>0</v>
      </c>
      <c r="F154" s="159">
        <v>0</v>
      </c>
      <c r="G154" s="159">
        <f t="shared" si="36"/>
        <v>0</v>
      </c>
    </row>
    <row r="155" spans="1:7" x14ac:dyDescent="0.25">
      <c r="A155" s="84" t="s">
        <v>371</v>
      </c>
      <c r="B155" s="159">
        <v>0</v>
      </c>
      <c r="C155" s="159">
        <v>0</v>
      </c>
      <c r="D155" s="159">
        <v>0</v>
      </c>
      <c r="E155" s="159">
        <v>0</v>
      </c>
      <c r="F155" s="159">
        <v>0</v>
      </c>
      <c r="G155" s="159">
        <f t="shared" si="36"/>
        <v>0</v>
      </c>
    </row>
    <row r="156" spans="1:7" x14ac:dyDescent="0.25">
      <c r="A156" s="84" t="s">
        <v>372</v>
      </c>
      <c r="B156" s="159">
        <v>0</v>
      </c>
      <c r="C156" s="159">
        <v>0</v>
      </c>
      <c r="D156" s="159">
        <v>0</v>
      </c>
      <c r="E156" s="159">
        <v>0</v>
      </c>
      <c r="F156" s="159">
        <v>0</v>
      </c>
      <c r="G156" s="159">
        <f t="shared" si="36"/>
        <v>0</v>
      </c>
    </row>
    <row r="157" spans="1:7" x14ac:dyDescent="0.25">
      <c r="A157" s="84" t="s">
        <v>373</v>
      </c>
      <c r="B157" s="159">
        <v>0</v>
      </c>
      <c r="C157" s="159">
        <v>0</v>
      </c>
      <c r="D157" s="159">
        <v>0</v>
      </c>
      <c r="E157" s="159">
        <v>0</v>
      </c>
      <c r="F157" s="159">
        <v>0</v>
      </c>
      <c r="G157" s="159">
        <f t="shared" si="36"/>
        <v>0</v>
      </c>
    </row>
    <row r="158" spans="1:7" x14ac:dyDescent="0.25">
      <c r="A158" s="87"/>
      <c r="B158" s="162"/>
      <c r="C158" s="162"/>
      <c r="D158" s="162"/>
      <c r="E158" s="162"/>
      <c r="F158" s="162"/>
      <c r="G158" s="162"/>
    </row>
    <row r="159" spans="1:7" x14ac:dyDescent="0.25">
      <c r="A159" s="29" t="s">
        <v>375</v>
      </c>
      <c r="B159" s="163">
        <f t="shared" ref="B159:G159" si="37">B9+B84</f>
        <v>22311388</v>
      </c>
      <c r="C159" s="163">
        <f t="shared" si="37"/>
        <v>0</v>
      </c>
      <c r="D159" s="163">
        <f t="shared" si="37"/>
        <v>22311388</v>
      </c>
      <c r="E159" s="163">
        <f t="shared" si="37"/>
        <v>2198221.1500000004</v>
      </c>
      <c r="F159" s="163">
        <f t="shared" si="37"/>
        <v>2198221.1500000004</v>
      </c>
      <c r="G159" s="163">
        <f t="shared" si="37"/>
        <v>20113166.849999998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  <ignoredErrors>
    <ignoredError sqref="B9:G10 G19:G27 B18:F18 G29:G37 B28:F28 G39:G47 B38:F38 G49:G57 B48:F48 G59:G61 B58:F58 G63:G70 B62:F62 B71:F71 B94:F159 B93:C93 E93:F93 G11:G17 B75:F75 B83:F92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view="pageBreakPreview" zoomScaleNormal="75" zoomScaleSheetLayoutView="100" workbookViewId="0">
      <selection activeCell="C38" sqref="C38"/>
    </sheetView>
  </sheetViews>
  <sheetFormatPr baseColWidth="10" defaultColWidth="11" defaultRowHeight="15" x14ac:dyDescent="0.25"/>
  <cols>
    <col min="1" max="1" width="108.28515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82" t="s">
        <v>376</v>
      </c>
      <c r="B1" s="183"/>
      <c r="C1" s="183"/>
      <c r="D1" s="183"/>
      <c r="E1" s="183"/>
      <c r="F1" s="183"/>
      <c r="G1" s="184"/>
    </row>
    <row r="2" spans="1:7" ht="15" customHeight="1" x14ac:dyDescent="0.25">
      <c r="A2" s="167" t="str">
        <f>'Formato 1'!A2</f>
        <v>ACADEMIA METROPOLITANA DE SEGURIDAD PÚBLICA DE LEÓN, GUANAJUATO</v>
      </c>
      <c r="B2" s="168"/>
      <c r="C2" s="168"/>
      <c r="D2" s="168"/>
      <c r="E2" s="168"/>
      <c r="F2" s="168"/>
      <c r="G2" s="169"/>
    </row>
    <row r="3" spans="1:7" ht="15" customHeight="1" x14ac:dyDescent="0.25">
      <c r="A3" s="170" t="s">
        <v>293</v>
      </c>
      <c r="B3" s="171"/>
      <c r="C3" s="171"/>
      <c r="D3" s="171"/>
      <c r="E3" s="171"/>
      <c r="F3" s="171"/>
      <c r="G3" s="172"/>
    </row>
    <row r="4" spans="1:7" ht="15" customHeight="1" x14ac:dyDescent="0.25">
      <c r="A4" s="154" t="s">
        <v>377</v>
      </c>
      <c r="B4" s="155"/>
      <c r="C4" s="155"/>
      <c r="D4" s="155"/>
      <c r="E4" s="155"/>
      <c r="F4" s="155"/>
      <c r="G4" s="156"/>
    </row>
    <row r="5" spans="1:7" ht="15" customHeight="1" x14ac:dyDescent="0.25">
      <c r="A5" s="170" t="str">
        <f>'Formato 3'!A4</f>
        <v>Del 1 de enero al 31 de marzo de 2026</v>
      </c>
      <c r="B5" s="171"/>
      <c r="C5" s="171"/>
      <c r="D5" s="171"/>
      <c r="E5" s="171"/>
      <c r="F5" s="171"/>
      <c r="G5" s="172"/>
    </row>
    <row r="6" spans="1:7" x14ac:dyDescent="0.25">
      <c r="A6" s="173" t="s">
        <v>2</v>
      </c>
      <c r="B6" s="174"/>
      <c r="C6" s="174"/>
      <c r="D6" s="174"/>
      <c r="E6" s="174"/>
      <c r="F6" s="174"/>
      <c r="G6" s="175"/>
    </row>
    <row r="7" spans="1:7" ht="15" customHeight="1" x14ac:dyDescent="0.25">
      <c r="A7" s="177" t="s">
        <v>5</v>
      </c>
      <c r="B7" s="179" t="s">
        <v>295</v>
      </c>
      <c r="C7" s="179"/>
      <c r="D7" s="179"/>
      <c r="E7" s="179"/>
      <c r="F7" s="179"/>
      <c r="G7" s="181" t="s">
        <v>296</v>
      </c>
    </row>
    <row r="8" spans="1:7" ht="30" x14ac:dyDescent="0.25">
      <c r="A8" s="178"/>
      <c r="B8" s="25" t="s">
        <v>201</v>
      </c>
      <c r="C8" s="7" t="s">
        <v>227</v>
      </c>
      <c r="D8" s="25" t="s">
        <v>228</v>
      </c>
      <c r="E8" s="25" t="s">
        <v>186</v>
      </c>
      <c r="F8" s="25" t="s">
        <v>202</v>
      </c>
      <c r="G8" s="180"/>
    </row>
    <row r="9" spans="1:7" ht="15.75" customHeight="1" x14ac:dyDescent="0.25">
      <c r="A9" s="26" t="s">
        <v>378</v>
      </c>
      <c r="B9" s="30">
        <f>SUM(B10:B17)</f>
        <v>22311388</v>
      </c>
      <c r="C9" s="30">
        <f t="shared" ref="C9:G9" si="0">SUM(C10:C17)</f>
        <v>0</v>
      </c>
      <c r="D9" s="30">
        <f t="shared" si="0"/>
        <v>22311388</v>
      </c>
      <c r="E9" s="30">
        <f t="shared" si="0"/>
        <v>2198221.1500000004</v>
      </c>
      <c r="F9" s="30">
        <f t="shared" si="0"/>
        <v>2198221.1500000004</v>
      </c>
      <c r="G9" s="30">
        <f t="shared" si="0"/>
        <v>20113166.850000001</v>
      </c>
    </row>
    <row r="10" spans="1:7" x14ac:dyDescent="0.25">
      <c r="A10" s="62" t="s">
        <v>585</v>
      </c>
      <c r="B10" s="74">
        <v>22311388</v>
      </c>
      <c r="C10" s="74">
        <v>0</v>
      </c>
      <c r="D10" s="74">
        <v>22311388</v>
      </c>
      <c r="E10" s="74">
        <v>2198221.1500000004</v>
      </c>
      <c r="F10" s="74">
        <v>2198221.1500000004</v>
      </c>
      <c r="G10" s="74">
        <v>20113166.850000001</v>
      </c>
    </row>
    <row r="11" spans="1:7" x14ac:dyDescent="0.25">
      <c r="A11" s="62" t="s">
        <v>380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62" t="s">
        <v>381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62" t="s">
        <v>382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62" t="s">
        <v>383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62" t="s">
        <v>384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62" t="s">
        <v>385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62" t="s">
        <v>386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31" t="s">
        <v>150</v>
      </c>
      <c r="B18" s="49"/>
      <c r="C18" s="49"/>
      <c r="D18" s="49"/>
      <c r="E18" s="49"/>
      <c r="F18" s="49"/>
      <c r="G18" s="49"/>
    </row>
    <row r="19" spans="1:7" x14ac:dyDescent="0.25">
      <c r="A19" s="3" t="s">
        <v>387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2" t="s">
        <v>379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62" t="s">
        <v>380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62" t="s">
        <v>381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62" t="s">
        <v>382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62" t="s">
        <v>383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62" t="s">
        <v>384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62" t="s">
        <v>385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62" t="s">
        <v>386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31" t="s">
        <v>150</v>
      </c>
      <c r="B28" s="49"/>
      <c r="C28" s="49"/>
      <c r="D28" s="49"/>
      <c r="E28" s="49"/>
      <c r="F28" s="49"/>
      <c r="G28" s="49"/>
    </row>
    <row r="29" spans="1:7" x14ac:dyDescent="0.25">
      <c r="A29" s="3" t="s">
        <v>375</v>
      </c>
      <c r="B29" s="4">
        <f>SUM(B19,B9)</f>
        <v>22311388</v>
      </c>
      <c r="C29" s="4">
        <f t="shared" ref="C29:G29" si="2">SUM(C19,C9)</f>
        <v>0</v>
      </c>
      <c r="D29" s="4">
        <f t="shared" si="2"/>
        <v>22311388</v>
      </c>
      <c r="E29" s="4">
        <f t="shared" si="2"/>
        <v>2198221.1500000004</v>
      </c>
      <c r="F29" s="4">
        <f t="shared" si="2"/>
        <v>2198221.1500000004</v>
      </c>
      <c r="G29" s="4">
        <f t="shared" si="2"/>
        <v>20113166.850000001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7" orientation="landscape" horizontalDpi="1200" verticalDpi="1200" r:id="rId1"/>
  <ignoredErrors>
    <ignoredError sqref="B9:G9 B1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view="pageBreakPreview" zoomScaleNormal="75" zoomScaleSheetLayoutView="100" workbookViewId="0">
      <selection activeCell="I30" sqref="I3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85" t="s">
        <v>388</v>
      </c>
      <c r="B1" s="186"/>
      <c r="C1" s="186"/>
      <c r="D1" s="186"/>
      <c r="E1" s="186"/>
      <c r="F1" s="186"/>
      <c r="G1" s="186"/>
    </row>
    <row r="2" spans="1:7" x14ac:dyDescent="0.25">
      <c r="A2" s="107" t="str">
        <f>'Formato 1'!A2</f>
        <v>ACADEMIA METROPOLITANA DE SEGURIDAD PÚBLICA DE LEÓN, GUANAJUATO</v>
      </c>
      <c r="B2" s="108"/>
      <c r="C2" s="108"/>
      <c r="D2" s="108"/>
      <c r="E2" s="108"/>
      <c r="F2" s="108"/>
      <c r="G2" s="109"/>
    </row>
    <row r="3" spans="1:7" x14ac:dyDescent="0.25">
      <c r="A3" s="110" t="s">
        <v>389</v>
      </c>
      <c r="B3" s="111"/>
      <c r="C3" s="111"/>
      <c r="D3" s="111"/>
      <c r="E3" s="111"/>
      <c r="F3" s="111"/>
      <c r="G3" s="112"/>
    </row>
    <row r="4" spans="1:7" x14ac:dyDescent="0.25">
      <c r="A4" s="110" t="s">
        <v>390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1 de enero al 31 de marzo de 2026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.75" customHeight="1" x14ac:dyDescent="0.25">
      <c r="A7" s="177" t="s">
        <v>5</v>
      </c>
      <c r="B7" s="173" t="s">
        <v>295</v>
      </c>
      <c r="C7" s="174"/>
      <c r="D7" s="174"/>
      <c r="E7" s="174"/>
      <c r="F7" s="175"/>
      <c r="G7" s="181" t="s">
        <v>296</v>
      </c>
    </row>
    <row r="8" spans="1:7" ht="30" x14ac:dyDescent="0.25">
      <c r="A8" s="178"/>
      <c r="B8" s="25" t="s">
        <v>201</v>
      </c>
      <c r="C8" s="7" t="s">
        <v>391</v>
      </c>
      <c r="D8" s="25" t="s">
        <v>298</v>
      </c>
      <c r="E8" s="25" t="s">
        <v>186</v>
      </c>
      <c r="F8" s="32" t="s">
        <v>202</v>
      </c>
      <c r="G8" s="180"/>
    </row>
    <row r="9" spans="1:7" ht="16.5" customHeight="1" x14ac:dyDescent="0.25">
      <c r="A9" s="26" t="s">
        <v>392</v>
      </c>
      <c r="B9" s="30">
        <f>SUM(B10,B19,B27,B37)</f>
        <v>22311388</v>
      </c>
      <c r="C9" s="30">
        <f t="shared" ref="C9:G9" si="0">SUM(C10,C19,C27,C37)</f>
        <v>0</v>
      </c>
      <c r="D9" s="30">
        <f t="shared" si="0"/>
        <v>22311388</v>
      </c>
      <c r="E9" s="30">
        <f t="shared" si="0"/>
        <v>2198221.1500000004</v>
      </c>
      <c r="F9" s="30">
        <f t="shared" si="0"/>
        <v>2198221.1500000004</v>
      </c>
      <c r="G9" s="30">
        <f t="shared" si="0"/>
        <v>20113166.850000001</v>
      </c>
    </row>
    <row r="10" spans="1:7" ht="15" customHeight="1" x14ac:dyDescent="0.25">
      <c r="A10" s="57" t="s">
        <v>393</v>
      </c>
      <c r="B10" s="47">
        <f>SUM(B11:B18)</f>
        <v>22311388</v>
      </c>
      <c r="C10" s="47">
        <f t="shared" ref="C10:G10" si="1">SUM(C11:C18)</f>
        <v>0</v>
      </c>
      <c r="D10" s="47">
        <f t="shared" si="1"/>
        <v>22311388</v>
      </c>
      <c r="E10" s="47">
        <f t="shared" si="1"/>
        <v>2198221.1500000004</v>
      </c>
      <c r="F10" s="47">
        <f t="shared" si="1"/>
        <v>2198221.1500000004</v>
      </c>
      <c r="G10" s="47">
        <f t="shared" si="1"/>
        <v>20113166.850000001</v>
      </c>
    </row>
    <row r="11" spans="1:7" x14ac:dyDescent="0.25">
      <c r="A11" s="76" t="s">
        <v>394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6" t="s">
        <v>395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6" t="s">
        <v>396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6" t="s">
        <v>397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6" t="s">
        <v>398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6" t="s">
        <v>399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6" t="s">
        <v>400</v>
      </c>
      <c r="B17" s="47">
        <v>22311388</v>
      </c>
      <c r="C17" s="47">
        <v>0</v>
      </c>
      <c r="D17" s="47">
        <v>22311388</v>
      </c>
      <c r="E17" s="47">
        <v>2198221.1500000004</v>
      </c>
      <c r="F17" s="47">
        <v>2198221.1500000004</v>
      </c>
      <c r="G17" s="47">
        <v>20113166.850000001</v>
      </c>
    </row>
    <row r="18" spans="1:7" x14ac:dyDescent="0.25">
      <c r="A18" s="76" t="s">
        <v>401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7" t="s">
        <v>402</v>
      </c>
      <c r="B19" s="47">
        <f>SUM(B20:B26)</f>
        <v>0</v>
      </c>
      <c r="C19" s="47">
        <f t="shared" ref="C19:G19" si="2">SUM(C20:C26)</f>
        <v>0</v>
      </c>
      <c r="D19" s="47">
        <f t="shared" si="2"/>
        <v>0</v>
      </c>
      <c r="E19" s="47">
        <f t="shared" si="2"/>
        <v>0</v>
      </c>
      <c r="F19" s="47">
        <f t="shared" si="2"/>
        <v>0</v>
      </c>
      <c r="G19" s="47">
        <f t="shared" si="2"/>
        <v>0</v>
      </c>
    </row>
    <row r="20" spans="1:7" x14ac:dyDescent="0.25">
      <c r="A20" s="76" t="s">
        <v>403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6" t="s">
        <v>404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6" t="s">
        <v>405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6" t="s">
        <v>406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6" t="s">
        <v>407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6" t="s">
        <v>408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6" t="s">
        <v>409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7" t="s">
        <v>410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79" t="s">
        <v>411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6" t="s">
        <v>412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6" t="s">
        <v>413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6" t="s">
        <v>414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6" t="s">
        <v>415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6" t="s">
        <v>416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6" t="s">
        <v>417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6" t="s">
        <v>418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6" t="s">
        <v>419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8" t="s">
        <v>420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79" t="s">
        <v>421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79" t="s">
        <v>422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79" t="s">
        <v>423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79" t="s">
        <v>424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425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7" t="s">
        <v>393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79" t="s">
        <v>394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79" t="s">
        <v>395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79" t="s">
        <v>396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79" t="s">
        <v>397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79" t="s">
        <v>398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79" t="s">
        <v>399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79" t="s">
        <v>400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79" t="s">
        <v>401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7" t="s">
        <v>402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79" t="s">
        <v>403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79" t="s">
        <v>404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79" t="s">
        <v>405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0" t="s">
        <v>406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79" t="s">
        <v>407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79" t="s">
        <v>408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79" t="s">
        <v>409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7" t="s">
        <v>410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79" t="s">
        <v>411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79" t="s">
        <v>412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79" t="s">
        <v>413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79" t="s">
        <v>414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79" t="s">
        <v>415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79" t="s">
        <v>416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79" t="s">
        <v>417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79" t="s">
        <v>418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79" t="s">
        <v>419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8" t="s">
        <v>420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79" t="s">
        <v>421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79" t="s">
        <v>422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79" t="s">
        <v>423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79" t="s">
        <v>424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375</v>
      </c>
      <c r="B77" s="4">
        <f>B43+B9</f>
        <v>22311388</v>
      </c>
      <c r="C77" s="4">
        <f t="shared" ref="C77:G77" si="10">C43+C9</f>
        <v>0</v>
      </c>
      <c r="D77" s="4">
        <f t="shared" si="10"/>
        <v>22311388</v>
      </c>
      <c r="E77" s="4">
        <f t="shared" si="10"/>
        <v>2198221.1500000004</v>
      </c>
      <c r="F77" s="4">
        <f t="shared" si="10"/>
        <v>2198221.1500000004</v>
      </c>
      <c r="G77" s="4">
        <f t="shared" si="10"/>
        <v>20113166.850000001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9" orientation="portrait" horizontalDpi="1200" verticalDpi="1200" r:id="rId1"/>
  <ignoredErrors>
    <ignoredError sqref="B9:G16 B18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view="pageBreakPreview" zoomScaleNormal="75" zoomScaleSheetLayoutView="10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82" t="s">
        <v>426</v>
      </c>
      <c r="B1" s="165"/>
      <c r="C1" s="165"/>
      <c r="D1" s="165"/>
      <c r="E1" s="165"/>
      <c r="F1" s="165"/>
      <c r="G1" s="166"/>
    </row>
    <row r="2" spans="1:7" x14ac:dyDescent="0.25">
      <c r="A2" s="107" t="str">
        <f>'Formato 1'!A2</f>
        <v>ACADEMIA METROPOLITANA DE SEGURIDAD PÚBLICA DE LEÓN, GUANAJUATO</v>
      </c>
      <c r="B2" s="108"/>
      <c r="C2" s="108"/>
      <c r="D2" s="108"/>
      <c r="E2" s="108"/>
      <c r="F2" s="108"/>
      <c r="G2" s="109"/>
    </row>
    <row r="3" spans="1:7" x14ac:dyDescent="0.25">
      <c r="A3" s="110" t="s">
        <v>293</v>
      </c>
      <c r="B3" s="111"/>
      <c r="C3" s="111"/>
      <c r="D3" s="111"/>
      <c r="E3" s="111"/>
      <c r="F3" s="111"/>
      <c r="G3" s="112"/>
    </row>
    <row r="4" spans="1:7" x14ac:dyDescent="0.25">
      <c r="A4" s="110" t="s">
        <v>427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1 de enero al 31 de marzo de 2026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x14ac:dyDescent="0.25">
      <c r="A7" s="177" t="s">
        <v>5</v>
      </c>
      <c r="B7" s="180" t="s">
        <v>295</v>
      </c>
      <c r="C7" s="180"/>
      <c r="D7" s="180"/>
      <c r="E7" s="180"/>
      <c r="F7" s="180"/>
      <c r="G7" s="180" t="s">
        <v>296</v>
      </c>
    </row>
    <row r="8" spans="1:7" ht="30" x14ac:dyDescent="0.25">
      <c r="A8" s="178"/>
      <c r="B8" s="7" t="s">
        <v>201</v>
      </c>
      <c r="C8" s="33" t="s">
        <v>391</v>
      </c>
      <c r="D8" s="33" t="s">
        <v>228</v>
      </c>
      <c r="E8" s="33" t="s">
        <v>186</v>
      </c>
      <c r="F8" s="33" t="s">
        <v>202</v>
      </c>
      <c r="G8" s="187"/>
    </row>
    <row r="9" spans="1:7" ht="15.75" customHeight="1" x14ac:dyDescent="0.25">
      <c r="A9" s="26" t="s">
        <v>428</v>
      </c>
      <c r="B9" s="116">
        <f>SUM(B10,B11,B12,B15,B16,B19)</f>
        <v>0</v>
      </c>
      <c r="C9" s="116">
        <f t="shared" ref="C9:G9" si="0">SUM(C10,C11,C12,C15,C16,C19)</f>
        <v>0</v>
      </c>
      <c r="D9" s="116">
        <f t="shared" si="0"/>
        <v>0</v>
      </c>
      <c r="E9" s="116">
        <f t="shared" si="0"/>
        <v>0</v>
      </c>
      <c r="F9" s="116">
        <f t="shared" si="0"/>
        <v>0</v>
      </c>
      <c r="G9" s="116">
        <f t="shared" si="0"/>
        <v>0</v>
      </c>
    </row>
    <row r="10" spans="1:7" x14ac:dyDescent="0.25">
      <c r="A10" s="57" t="s">
        <v>429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5">
        <f>D10-E10</f>
        <v>0</v>
      </c>
    </row>
    <row r="11" spans="1:7" ht="15.75" customHeight="1" x14ac:dyDescent="0.25">
      <c r="A11" s="57" t="s">
        <v>430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431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432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433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434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435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436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437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438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5"/>
      <c r="B20" s="77"/>
      <c r="C20" s="77"/>
      <c r="D20" s="77"/>
      <c r="E20" s="77"/>
      <c r="F20" s="77"/>
      <c r="G20" s="77"/>
    </row>
    <row r="21" spans="1:7" x14ac:dyDescent="0.25">
      <c r="A21" s="34" t="s">
        <v>439</v>
      </c>
      <c r="B21" s="116">
        <f>SUM(B22,B23,B24,B27,B28,B31)</f>
        <v>0</v>
      </c>
      <c r="C21" s="116">
        <f t="shared" ref="C21:F21" si="4">SUM(C22,C23,C24,C27,C28,C31)</f>
        <v>0</v>
      </c>
      <c r="D21" s="116">
        <f t="shared" si="4"/>
        <v>0</v>
      </c>
      <c r="E21" s="116">
        <f t="shared" si="4"/>
        <v>0</v>
      </c>
      <c r="F21" s="116">
        <f t="shared" si="4"/>
        <v>0</v>
      </c>
      <c r="G21" s="116">
        <f>SUM(G22,G23,G24,G27,G28,G31)</f>
        <v>0</v>
      </c>
    </row>
    <row r="22" spans="1:7" x14ac:dyDescent="0.25">
      <c r="A22" s="57" t="s">
        <v>429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430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431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432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433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434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435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436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437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438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5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440</v>
      </c>
      <c r="B33" s="116">
        <f>B21+B9</f>
        <v>0</v>
      </c>
      <c r="C33" s="116">
        <f t="shared" ref="C33:G33" si="8">C21+C9</f>
        <v>0</v>
      </c>
      <c r="D33" s="116">
        <f t="shared" si="8"/>
        <v>0</v>
      </c>
      <c r="E33" s="116">
        <f t="shared" si="8"/>
        <v>0</v>
      </c>
      <c r="F33" s="116">
        <f t="shared" si="8"/>
        <v>0</v>
      </c>
      <c r="G33" s="116">
        <f t="shared" si="8"/>
        <v>0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  <ignoredErrors>
    <ignoredError sqref="B9:G11 B34:G34 B12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PROFESIONAL-FISCAL</cp:lastModifiedBy>
  <cp:revision/>
  <cp:lastPrinted>2026-04-16T16:10:47Z</cp:lastPrinted>
  <dcterms:created xsi:type="dcterms:W3CDTF">2023-03-16T22:14:51Z</dcterms:created>
  <dcterms:modified xsi:type="dcterms:W3CDTF">2026-04-16T16:17:39Z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